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ldtr\Desktop\Работа\ATIS\АТИС\"/>
    </mc:Choice>
  </mc:AlternateContent>
  <bookViews>
    <workbookView xWindow="-120" yWindow="0" windowWidth="19440" windowHeight="12705" tabRatio="874" activeTab="14"/>
  </bookViews>
  <sheets>
    <sheet name="Новинки" sheetId="25" r:id="rId1"/>
    <sheet name="Подъемники" sheetId="2" r:id="rId2"/>
    <sheet name="Шиномонтаж" sheetId="22" r:id="rId3"/>
    <sheet name="ОСК" sheetId="3" r:id="rId4"/>
    <sheet name="Гидравлика" sheetId="10" r:id="rId5"/>
    <sheet name="Сварка" sheetId="9" r:id="rId6"/>
    <sheet name="Маслозамена" sheetId="12" r:id="rId7"/>
    <sheet name="Диагностика" sheetId="15" r:id="rId8"/>
    <sheet name="IR-сушки" sheetId="6" r:id="rId9"/>
    <sheet name="ПЗУ" sheetId="13" r:id="rId10"/>
    <sheet name="Новинка! Вытяжки" sheetId="14" r:id="rId11"/>
    <sheet name="Стапели" sheetId="4" r:id="rId12"/>
    <sheet name="Мебель" sheetId="16" r:id="rId13"/>
    <sheet name="Ав-ые системы" sheetId="20" r:id="rId14"/>
    <sheet name="Ручной подсчет" sheetId="21" r:id="rId15"/>
  </sheets>
  <definedNames>
    <definedName name="_xlnm.Print_Area" localSheetId="8">'IR-сушки'!$A$1:$E$16</definedName>
    <definedName name="_xlnm.Print_Area" localSheetId="13">'Ав-ые системы'!$A$1:$H$32</definedName>
    <definedName name="_xlnm.Print_Area" localSheetId="4">Гидравлика!$A$1:$E$55</definedName>
    <definedName name="_xlnm.Print_Area" localSheetId="7">Диагностика!$A$2:$F$24,Диагностика!$A$1:$E$1</definedName>
    <definedName name="_xlnm.Print_Area" localSheetId="6">Маслозамена!$A$1:$E$46</definedName>
    <definedName name="_xlnm.Print_Area" localSheetId="12">Мебель!$A$1:$E$10</definedName>
    <definedName name="_xlnm.Print_Area" localSheetId="10">'Новинка! Вытяжки'!$A$1:$E$37</definedName>
    <definedName name="_xlnm.Print_Area" localSheetId="0">Новинки!$A$1:$D$19</definedName>
    <definedName name="_xlnm.Print_Area" localSheetId="3">ОСК!$A$2:$E$49,ОСК!$A$1:$F$1</definedName>
    <definedName name="_xlnm.Print_Area" localSheetId="9">ПЗУ!$A$2:$F$17,ПЗУ!$A$1:$E$1</definedName>
    <definedName name="_xlnm.Print_Area" localSheetId="14">'Ручной подсчет'!$A$1:$H$32</definedName>
    <definedName name="_xlnm.Print_Area" localSheetId="5">Сварка!$A$2:$G$41,Сварка!$A$1:$E$1</definedName>
    <definedName name="_xlnm.Print_Area" localSheetId="11">Стапели!$A$2:$G$14,Стапели!$A$1:$D$1</definedName>
    <definedName name="_xlnm.Print_Area" localSheetId="2">Шиномонтаж!$A$2:$I$26,Шиномонтаж!$A$1:$E$1</definedName>
  </definedNames>
  <calcPr calcId="152511" refMode="R1C1"/>
</workbook>
</file>

<file path=xl/calcChain.xml><?xml version="1.0" encoding="utf-8"?>
<calcChain xmlns="http://schemas.openxmlformats.org/spreadsheetml/2006/main">
  <c r="E13" i="2" l="1"/>
  <c r="E14" i="2"/>
  <c r="F46" i="2" l="1"/>
  <c r="F47" i="2"/>
  <c r="E46" i="2"/>
  <c r="E47" i="2"/>
  <c r="F41" i="2" l="1"/>
  <c r="F40" i="2"/>
  <c r="F39" i="2"/>
  <c r="E39" i="2"/>
  <c r="E40" i="2"/>
  <c r="E41" i="2"/>
  <c r="E8" i="2"/>
  <c r="E7" i="2"/>
  <c r="E11" i="2" l="1"/>
  <c r="E12" i="2"/>
  <c r="E9" i="9" l="1"/>
  <c r="E10" i="9"/>
  <c r="E11" i="9"/>
  <c r="E12" i="9"/>
  <c r="E13" i="9"/>
  <c r="E14" i="9"/>
  <c r="E15" i="9"/>
  <c r="E32" i="14" l="1"/>
  <c r="E28" i="9"/>
  <c r="E23" i="9"/>
  <c r="E33" i="9"/>
  <c r="E41" i="3"/>
  <c r="E42" i="3"/>
  <c r="E43" i="3"/>
  <c r="E44" i="3"/>
  <c r="E45" i="3"/>
  <c r="E46" i="3"/>
  <c r="F46" i="3" s="1"/>
  <c r="E47" i="3"/>
  <c r="E48" i="3"/>
  <c r="E49" i="3"/>
  <c r="E40" i="3"/>
  <c r="E66" i="2"/>
  <c r="E64" i="2"/>
  <c r="E71" i="2"/>
  <c r="E70" i="2"/>
  <c r="E72" i="2"/>
  <c r="F26" i="2"/>
  <c r="E26" i="2"/>
  <c r="E14" i="4" l="1"/>
  <c r="E54" i="2"/>
  <c r="E55" i="2"/>
  <c r="E17" i="9"/>
  <c r="E20" i="9"/>
  <c r="E36" i="9"/>
  <c r="E37" i="9"/>
  <c r="E21" i="3" l="1"/>
  <c r="E20" i="3"/>
  <c r="E23" i="10" l="1"/>
  <c r="E22" i="22" l="1"/>
  <c r="E7" i="22"/>
  <c r="E75" i="2" l="1"/>
  <c r="E76" i="2"/>
  <c r="F14" i="9" l="1"/>
  <c r="E7" i="9"/>
  <c r="F6" i="9"/>
  <c r="F7" i="9"/>
  <c r="E16" i="13" l="1"/>
  <c r="E17" i="13"/>
  <c r="E24" i="10" l="1"/>
  <c r="E15" i="13" l="1"/>
  <c r="E14" i="13"/>
  <c r="E28" i="10" l="1"/>
  <c r="F17" i="12"/>
  <c r="E17" i="12"/>
  <c r="E17" i="14"/>
  <c r="E18" i="14"/>
  <c r="E19" i="14"/>
  <c r="E20" i="14"/>
  <c r="F20" i="14"/>
  <c r="F19" i="14"/>
  <c r="F18" i="14"/>
  <c r="F17" i="14"/>
  <c r="F69" i="2"/>
  <c r="F53" i="2"/>
  <c r="E53" i="2"/>
  <c r="E15" i="22"/>
  <c r="E16" i="22"/>
  <c r="E17" i="22"/>
  <c r="E18" i="22"/>
  <c r="E19" i="22"/>
  <c r="E21" i="22"/>
  <c r="E23" i="22"/>
  <c r="E24" i="22"/>
  <c r="E25" i="22"/>
  <c r="E26" i="22"/>
  <c r="F14" i="22"/>
  <c r="F15" i="22"/>
  <c r="F16" i="22"/>
  <c r="F17" i="22"/>
  <c r="F18" i="22"/>
  <c r="F19" i="22"/>
  <c r="F20" i="22"/>
  <c r="F21" i="22"/>
  <c r="F23" i="22"/>
  <c r="F24" i="22"/>
  <c r="F25" i="22"/>
  <c r="F26" i="22"/>
  <c r="F8" i="22"/>
  <c r="F9" i="22"/>
  <c r="F10" i="22"/>
  <c r="F11" i="22"/>
  <c r="F12" i="22"/>
  <c r="F13" i="22"/>
  <c r="F6" i="22"/>
  <c r="E6" i="22"/>
  <c r="E8" i="22"/>
  <c r="E9" i="22"/>
  <c r="E10" i="22"/>
  <c r="E11" i="22"/>
  <c r="E12" i="22"/>
  <c r="E13" i="22"/>
  <c r="F16" i="2"/>
  <c r="E40" i="12"/>
  <c r="H30" i="21"/>
  <c r="F30" i="21"/>
  <c r="E30" i="21"/>
  <c r="H29" i="21"/>
  <c r="F29" i="21"/>
  <c r="E29" i="21"/>
  <c r="H28" i="21"/>
  <c r="F28" i="21"/>
  <c r="E28" i="21"/>
  <c r="H27" i="21"/>
  <c r="F27" i="21"/>
  <c r="E27" i="21"/>
  <c r="H26" i="21"/>
  <c r="F26" i="21"/>
  <c r="E26" i="21"/>
  <c r="H25" i="21"/>
  <c r="F25" i="21"/>
  <c r="E25" i="21"/>
  <c r="H24" i="21"/>
  <c r="F24" i="21"/>
  <c r="E24" i="21"/>
  <c r="H23" i="21"/>
  <c r="F23" i="21"/>
  <c r="E23" i="21"/>
  <c r="H22" i="21"/>
  <c r="F22" i="21"/>
  <c r="E22" i="21"/>
  <c r="H21" i="21"/>
  <c r="F21" i="21"/>
  <c r="E21" i="21"/>
  <c r="H20" i="21"/>
  <c r="F20" i="21"/>
  <c r="E20" i="21"/>
  <c r="H19" i="21"/>
  <c r="F19" i="21"/>
  <c r="E19" i="21"/>
  <c r="F16" i="21"/>
  <c r="E16" i="21"/>
  <c r="H15" i="21"/>
  <c r="F15" i="21"/>
  <c r="E15" i="21"/>
  <c r="H14" i="21"/>
  <c r="F14" i="21"/>
  <c r="E14" i="21"/>
  <c r="H13" i="21"/>
  <c r="F13" i="21"/>
  <c r="E13" i="21"/>
  <c r="H12" i="21"/>
  <c r="F12" i="21"/>
  <c r="E12" i="21"/>
  <c r="H11" i="21"/>
  <c r="F11" i="21"/>
  <c r="E11" i="21"/>
  <c r="H10" i="21"/>
  <c r="F10" i="21"/>
  <c r="E10" i="21"/>
  <c r="H9" i="21"/>
  <c r="F9" i="21"/>
  <c r="E9" i="21"/>
  <c r="H8" i="21"/>
  <c r="F8" i="21"/>
  <c r="E8" i="21"/>
  <c r="H7" i="21"/>
  <c r="F7" i="21"/>
  <c r="E7" i="21"/>
  <c r="H6" i="21"/>
  <c r="F6" i="21"/>
  <c r="E6" i="21"/>
  <c r="E43" i="12"/>
  <c r="E42" i="12"/>
  <c r="E41" i="12"/>
  <c r="H30" i="20"/>
  <c r="F30" i="20"/>
  <c r="E30" i="20"/>
  <c r="H29" i="20"/>
  <c r="F29" i="20"/>
  <c r="E29" i="20"/>
  <c r="H28" i="20"/>
  <c r="F28" i="20"/>
  <c r="E28" i="20"/>
  <c r="H27" i="20"/>
  <c r="F27" i="20"/>
  <c r="E27" i="20"/>
  <c r="H26" i="20"/>
  <c r="F26" i="20"/>
  <c r="E26" i="20"/>
  <c r="H25" i="20"/>
  <c r="F25" i="20"/>
  <c r="E25" i="20"/>
  <c r="H24" i="20"/>
  <c r="F24" i="20"/>
  <c r="E24" i="20"/>
  <c r="H23" i="20"/>
  <c r="F23" i="20"/>
  <c r="E23" i="20"/>
  <c r="H22" i="20"/>
  <c r="F22" i="20"/>
  <c r="E22" i="20"/>
  <c r="H21" i="20"/>
  <c r="F21" i="20"/>
  <c r="E21" i="20"/>
  <c r="H20" i="20"/>
  <c r="F20" i="20"/>
  <c r="E20" i="20"/>
  <c r="H19" i="20"/>
  <c r="F19" i="20"/>
  <c r="E19" i="20"/>
  <c r="F16" i="20"/>
  <c r="E16" i="20"/>
  <c r="G15" i="20"/>
  <c r="H15" i="20" s="1"/>
  <c r="F15" i="20"/>
  <c r="E15" i="20"/>
  <c r="G14" i="20"/>
  <c r="H14" i="20" s="1"/>
  <c r="F14" i="20"/>
  <c r="E14" i="20"/>
  <c r="G13" i="20"/>
  <c r="H13" i="20" s="1"/>
  <c r="F13" i="20"/>
  <c r="E13" i="20"/>
  <c r="G12" i="20"/>
  <c r="F12" i="20"/>
  <c r="E12" i="20"/>
  <c r="G11" i="20"/>
  <c r="H11" i="20" s="1"/>
  <c r="F11" i="20"/>
  <c r="E11" i="20"/>
  <c r="G10" i="20"/>
  <c r="H10" i="20" s="1"/>
  <c r="F10" i="20"/>
  <c r="E10" i="20"/>
  <c r="G9" i="20"/>
  <c r="H9" i="20" s="1"/>
  <c r="F9" i="20"/>
  <c r="E9" i="20"/>
  <c r="G8" i="20"/>
  <c r="H8" i="20" s="1"/>
  <c r="F8" i="20"/>
  <c r="E8" i="20"/>
  <c r="G7" i="20"/>
  <c r="H7" i="20" s="1"/>
  <c r="F7" i="20"/>
  <c r="E7" i="20"/>
  <c r="G6" i="20"/>
  <c r="H6" i="20" s="1"/>
  <c r="F6" i="20"/>
  <c r="E6" i="20"/>
  <c r="H16" i="21"/>
  <c r="E51" i="10"/>
  <c r="E49" i="10"/>
  <c r="F31" i="10"/>
  <c r="F32" i="10"/>
  <c r="E32" i="10"/>
  <c r="E31" i="10"/>
  <c r="F21" i="10"/>
  <c r="E21" i="10"/>
  <c r="E8" i="10"/>
  <c r="F10" i="10"/>
  <c r="F7" i="10"/>
  <c r="F8" i="10"/>
  <c r="F9" i="10"/>
  <c r="F8" i="9"/>
  <c r="E6" i="9"/>
  <c r="E34" i="14"/>
  <c r="E35" i="14"/>
  <c r="F34" i="14"/>
  <c r="F35" i="14"/>
  <c r="E11" i="14"/>
  <c r="F11" i="14"/>
  <c r="F8" i="14"/>
  <c r="F9" i="14"/>
  <c r="F10" i="14"/>
  <c r="E8" i="14"/>
  <c r="E9" i="14"/>
  <c r="F33" i="2"/>
  <c r="F34" i="2"/>
  <c r="E34" i="2"/>
  <c r="E35" i="2"/>
  <c r="F19" i="3"/>
  <c r="F22" i="3"/>
  <c r="F23" i="3"/>
  <c r="E19" i="3"/>
  <c r="E22" i="3"/>
  <c r="E23" i="3"/>
  <c r="E10" i="14"/>
  <c r="F6" i="12"/>
  <c r="E6" i="12"/>
  <c r="E11" i="10"/>
  <c r="E9" i="10"/>
  <c r="E21" i="15"/>
  <c r="E7" i="16"/>
  <c r="E8" i="16"/>
  <c r="E9" i="16"/>
  <c r="F10" i="16"/>
  <c r="F9" i="16"/>
  <c r="F8" i="16"/>
  <c r="F7" i="16"/>
  <c r="F6" i="16"/>
  <c r="E10" i="16"/>
  <c r="E6" i="16"/>
  <c r="F37" i="14"/>
  <c r="F36" i="14"/>
  <c r="F33" i="14"/>
  <c r="F31" i="14"/>
  <c r="F30" i="14"/>
  <c r="F29" i="14"/>
  <c r="F28" i="14"/>
  <c r="F27" i="14"/>
  <c r="F26" i="14"/>
  <c r="F25" i="14"/>
  <c r="F24" i="14"/>
  <c r="F23" i="14"/>
  <c r="F22" i="14"/>
  <c r="F21" i="14"/>
  <c r="F15" i="14"/>
  <c r="F14" i="14"/>
  <c r="F13" i="14"/>
  <c r="F12" i="14"/>
  <c r="F7" i="14"/>
  <c r="F6" i="14"/>
  <c r="E13" i="14"/>
  <c r="E14" i="14"/>
  <c r="E15" i="14"/>
  <c r="E22" i="14"/>
  <c r="E23" i="14"/>
  <c r="E24" i="14"/>
  <c r="E25" i="14"/>
  <c r="E26" i="14"/>
  <c r="E27" i="14"/>
  <c r="E29" i="14"/>
  <c r="E30" i="14"/>
  <c r="E31" i="14"/>
  <c r="E36" i="14"/>
  <c r="E37" i="14"/>
  <c r="E17" i="15"/>
  <c r="E7" i="14"/>
  <c r="E6" i="14"/>
  <c r="F23" i="15"/>
  <c r="F22" i="15"/>
  <c r="E24" i="15"/>
  <c r="F21" i="15"/>
  <c r="E23" i="15"/>
  <c r="F20" i="15"/>
  <c r="E20" i="15"/>
  <c r="F19" i="15"/>
  <c r="F18" i="15"/>
  <c r="E18" i="15"/>
  <c r="F17" i="15"/>
  <c r="F16" i="15"/>
  <c r="F15" i="15"/>
  <c r="E15" i="15"/>
  <c r="F14" i="15"/>
  <c r="E14" i="15"/>
  <c r="F13" i="15"/>
  <c r="E13" i="15"/>
  <c r="F12" i="15"/>
  <c r="F11" i="15"/>
  <c r="E11" i="15"/>
  <c r="F10" i="15"/>
  <c r="E10" i="15"/>
  <c r="F9" i="15"/>
  <c r="F8" i="15"/>
  <c r="E8" i="15"/>
  <c r="F7" i="15"/>
  <c r="E7" i="15"/>
  <c r="F6" i="15"/>
  <c r="E6" i="15"/>
  <c r="E8" i="12"/>
  <c r="E9" i="12"/>
  <c r="E14" i="12"/>
  <c r="E15" i="12"/>
  <c r="E16" i="12"/>
  <c r="E19" i="12"/>
  <c r="E20" i="12"/>
  <c r="E21" i="12"/>
  <c r="E22" i="12"/>
  <c r="E23" i="12"/>
  <c r="E24" i="12"/>
  <c r="E26" i="12"/>
  <c r="E27" i="12"/>
  <c r="E28" i="12"/>
  <c r="E29" i="12"/>
  <c r="E30" i="12"/>
  <c r="E32" i="12"/>
  <c r="E34" i="12"/>
  <c r="E36" i="12"/>
  <c r="E37" i="12"/>
  <c r="E45" i="12"/>
  <c r="E46" i="12"/>
  <c r="F14" i="12"/>
  <c r="F15" i="12"/>
  <c r="F16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44" i="12"/>
  <c r="F45" i="12"/>
  <c r="F46" i="12"/>
  <c r="F13" i="12"/>
  <c r="E13" i="12"/>
  <c r="F12" i="12"/>
  <c r="E12" i="12"/>
  <c r="F11" i="12"/>
  <c r="E11" i="12"/>
  <c r="F10" i="12"/>
  <c r="E10" i="12"/>
  <c r="F9" i="12"/>
  <c r="F8" i="12"/>
  <c r="F7" i="12"/>
  <c r="E7" i="12"/>
  <c r="F13" i="13"/>
  <c r="E13" i="13"/>
  <c r="F12" i="13"/>
  <c r="E12" i="13"/>
  <c r="F11" i="13"/>
  <c r="E11" i="13"/>
  <c r="F10" i="13"/>
  <c r="E10" i="13"/>
  <c r="F9" i="13"/>
  <c r="E9" i="13"/>
  <c r="F8" i="13"/>
  <c r="F7" i="13"/>
  <c r="E7" i="13"/>
  <c r="F6" i="13"/>
  <c r="E6" i="13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E18" i="9"/>
  <c r="E21" i="9"/>
  <c r="E22" i="9"/>
  <c r="E24" i="9"/>
  <c r="E25" i="9"/>
  <c r="E26" i="9"/>
  <c r="E27" i="9"/>
  <c r="E29" i="9"/>
  <c r="E30" i="9"/>
  <c r="E31" i="9"/>
  <c r="E32" i="9"/>
  <c r="E34" i="9"/>
  <c r="E35" i="9"/>
  <c r="E38" i="9"/>
  <c r="E39" i="9"/>
  <c r="E40" i="9"/>
  <c r="E41" i="9"/>
  <c r="F27" i="9"/>
  <c r="F29" i="9"/>
  <c r="F30" i="9"/>
  <c r="F31" i="9"/>
  <c r="F32" i="9"/>
  <c r="F34" i="9"/>
  <c r="F35" i="9"/>
  <c r="F36" i="9"/>
  <c r="F37" i="9"/>
  <c r="F38" i="9"/>
  <c r="F39" i="9"/>
  <c r="F40" i="9"/>
  <c r="F41" i="9"/>
  <c r="F26" i="9"/>
  <c r="F25" i="9"/>
  <c r="F24" i="9"/>
  <c r="F22" i="9"/>
  <c r="F21" i="9"/>
  <c r="F19" i="9"/>
  <c r="F18" i="9"/>
  <c r="F17" i="9"/>
  <c r="F16" i="9"/>
  <c r="F13" i="9"/>
  <c r="F12" i="9"/>
  <c r="F11" i="9"/>
  <c r="F10" i="9"/>
  <c r="F9" i="9"/>
  <c r="E8" i="9"/>
  <c r="E7" i="10"/>
  <c r="E10" i="10"/>
  <c r="E12" i="10"/>
  <c r="E13" i="10"/>
  <c r="E14" i="10"/>
  <c r="E15" i="10"/>
  <c r="E16" i="10"/>
  <c r="E18" i="10"/>
  <c r="E19" i="10"/>
  <c r="E20" i="10"/>
  <c r="E22" i="10"/>
  <c r="E25" i="10"/>
  <c r="E27" i="10"/>
  <c r="E29" i="10"/>
  <c r="E30" i="10"/>
  <c r="E33" i="10"/>
  <c r="E34" i="10"/>
  <c r="E35" i="10"/>
  <c r="E36" i="10"/>
  <c r="E37" i="10"/>
  <c r="E39" i="10"/>
  <c r="E40" i="10"/>
  <c r="E41" i="10"/>
  <c r="E42" i="10"/>
  <c r="E43" i="10"/>
  <c r="E45" i="10"/>
  <c r="E46" i="10"/>
  <c r="E47" i="10"/>
  <c r="E48" i="10"/>
  <c r="E50" i="10"/>
  <c r="E53" i="10"/>
  <c r="E54" i="10"/>
  <c r="E55" i="10"/>
  <c r="F11" i="10"/>
  <c r="F12" i="10"/>
  <c r="F13" i="10"/>
  <c r="F14" i="10"/>
  <c r="F15" i="10"/>
  <c r="F16" i="10"/>
  <c r="F17" i="10"/>
  <c r="F18" i="10"/>
  <c r="F19" i="10"/>
  <c r="F20" i="10"/>
  <c r="F22" i="10"/>
  <c r="F25" i="10"/>
  <c r="F26" i="10"/>
  <c r="F27" i="10"/>
  <c r="F29" i="10"/>
  <c r="F30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50" i="10"/>
  <c r="F52" i="10"/>
  <c r="F53" i="10"/>
  <c r="F54" i="10"/>
  <c r="F55" i="10"/>
  <c r="F5" i="10"/>
  <c r="F6" i="10"/>
  <c r="E6" i="10"/>
  <c r="E7" i="3"/>
  <c r="F7" i="3"/>
  <c r="E8" i="3"/>
  <c r="F8" i="3"/>
  <c r="E9" i="3"/>
  <c r="F9" i="3"/>
  <c r="E10" i="3"/>
  <c r="F10" i="3"/>
  <c r="E13" i="3"/>
  <c r="F13" i="3"/>
  <c r="F16" i="3"/>
  <c r="E17" i="3"/>
  <c r="F17" i="3"/>
  <c r="E18" i="3"/>
  <c r="F18" i="3"/>
  <c r="F25" i="3"/>
  <c r="E26" i="3"/>
  <c r="F26" i="3"/>
  <c r="E28" i="3"/>
  <c r="F28" i="3"/>
  <c r="F29" i="3"/>
  <c r="E30" i="3"/>
  <c r="F30" i="3"/>
  <c r="E31" i="3"/>
  <c r="F31" i="3"/>
  <c r="E32" i="3"/>
  <c r="F32" i="3"/>
  <c r="F33" i="3"/>
  <c r="E35" i="3"/>
  <c r="F35" i="3"/>
  <c r="E36" i="3"/>
  <c r="F36" i="3"/>
  <c r="F37" i="3"/>
  <c r="E38" i="3"/>
  <c r="F38" i="3"/>
  <c r="E18" i="2"/>
  <c r="F15" i="2"/>
  <c r="F17" i="2"/>
  <c r="F18" i="2"/>
  <c r="F19" i="2"/>
  <c r="F20" i="2"/>
  <c r="F21" i="2"/>
  <c r="F22" i="2"/>
  <c r="F23" i="2"/>
  <c r="F24" i="2"/>
  <c r="F25" i="2"/>
  <c r="F27" i="2"/>
  <c r="F28" i="2"/>
  <c r="F29" i="2"/>
  <c r="F30" i="2"/>
  <c r="F31" i="2"/>
  <c r="F32" i="2"/>
  <c r="F36" i="2"/>
  <c r="F37" i="2"/>
  <c r="F38" i="2"/>
  <c r="F42" i="2"/>
  <c r="F43" i="2"/>
  <c r="F44" i="2"/>
  <c r="F45" i="2"/>
  <c r="F48" i="2"/>
  <c r="F49" i="2"/>
  <c r="F50" i="2"/>
  <c r="F51" i="2"/>
  <c r="F52" i="2"/>
  <c r="F56" i="2"/>
  <c r="F57" i="2"/>
  <c r="F58" i="2"/>
  <c r="F59" i="2"/>
  <c r="F60" i="2"/>
  <c r="F61" i="2"/>
  <c r="F62" i="2"/>
  <c r="F63" i="2"/>
  <c r="F65" i="2"/>
  <c r="F67" i="2"/>
  <c r="F68" i="2"/>
  <c r="F73" i="2"/>
  <c r="F74" i="2"/>
  <c r="F77" i="2"/>
  <c r="F78" i="2"/>
  <c r="F79" i="2"/>
  <c r="F80" i="2"/>
  <c r="F81" i="2"/>
  <c r="F82" i="2"/>
  <c r="G13" i="4"/>
  <c r="G12" i="4"/>
  <c r="G11" i="4"/>
  <c r="G10" i="4"/>
  <c r="G9" i="4"/>
  <c r="G8" i="4"/>
  <c r="G7" i="4"/>
  <c r="G6" i="4"/>
  <c r="G5" i="4"/>
  <c r="E6" i="4"/>
  <c r="E7" i="4"/>
  <c r="E8" i="4"/>
  <c r="F8" i="4" s="1"/>
  <c r="E9" i="4"/>
  <c r="E11" i="4"/>
  <c r="E12" i="4"/>
  <c r="E13" i="4"/>
  <c r="E11" i="3"/>
  <c r="E15" i="3"/>
  <c r="E27" i="3"/>
  <c r="E34" i="3"/>
  <c r="F6" i="3"/>
  <c r="E6" i="3"/>
  <c r="F34" i="3"/>
  <c r="F27" i="3"/>
  <c r="F24" i="3"/>
  <c r="F15" i="3"/>
  <c r="F14" i="3"/>
  <c r="F11" i="3"/>
  <c r="E23" i="2"/>
  <c r="E24" i="2"/>
  <c r="E25" i="2"/>
  <c r="E27" i="2"/>
  <c r="E28" i="2"/>
  <c r="E29" i="2"/>
  <c r="E31" i="2"/>
  <c r="E37" i="2"/>
  <c r="E38" i="2"/>
  <c r="E42" i="2"/>
  <c r="E43" i="2"/>
  <c r="E44" i="2"/>
  <c r="E45" i="2"/>
  <c r="E49" i="2"/>
  <c r="E50" i="2"/>
  <c r="E51" i="2"/>
  <c r="E52" i="2"/>
  <c r="E56" i="2"/>
  <c r="E57" i="2"/>
  <c r="E58" i="2"/>
  <c r="E59" i="2"/>
  <c r="E60" i="2"/>
  <c r="E61" i="2"/>
  <c r="E63" i="2"/>
  <c r="E65" i="2"/>
  <c r="E67" i="2"/>
  <c r="E68" i="2"/>
  <c r="E74" i="2"/>
  <c r="E77" i="2"/>
  <c r="E78" i="2"/>
  <c r="E79" i="2"/>
  <c r="E80" i="2"/>
  <c r="E81" i="2"/>
  <c r="E82" i="2"/>
  <c r="E21" i="2"/>
  <c r="E22" i="2"/>
  <c r="E15" i="2"/>
  <c r="E16" i="2"/>
  <c r="F7" i="4" l="1"/>
  <c r="F14" i="4"/>
  <c r="F6" i="4"/>
  <c r="F13" i="4"/>
  <c r="F9" i="4"/>
  <c r="H17" i="21"/>
  <c r="F11" i="4"/>
  <c r="H12" i="20"/>
  <c r="G16" i="20"/>
  <c r="H16" i="20" s="1"/>
  <c r="F12" i="4"/>
  <c r="H31" i="21"/>
  <c r="H17" i="20" l="1"/>
  <c r="H31" i="20"/>
</calcChain>
</file>

<file path=xl/sharedStrings.xml><?xml version="1.0" encoding="utf-8"?>
<sst xmlns="http://schemas.openxmlformats.org/spreadsheetml/2006/main" count="904" uniqueCount="737">
  <si>
    <t>Модель</t>
  </si>
  <si>
    <t>Описание</t>
  </si>
  <si>
    <t>Шиномонтажные станки</t>
  </si>
  <si>
    <t>Балансировочные станки</t>
  </si>
  <si>
    <t>Лаборатория для колеровки эмалей</t>
  </si>
  <si>
    <t>Дополнительные опции</t>
  </si>
  <si>
    <t>Рама напольная для правки кузовов автомобилей, размер 4х6 метров</t>
  </si>
  <si>
    <t>X400</t>
  </si>
  <si>
    <t>X400A</t>
  </si>
  <si>
    <t>S350F</t>
  </si>
  <si>
    <t>J6E</t>
  </si>
  <si>
    <t>J001</t>
  </si>
  <si>
    <t>Рама напольная для правки кузовов автомобилей, размер 4,5х7 метров</t>
  </si>
  <si>
    <t>Аксесуары и приспособления</t>
  </si>
  <si>
    <t>Траверса для платформенных стендов</t>
  </si>
  <si>
    <t>Специальные захваты для  BMW и MB (старые модели)</t>
  </si>
  <si>
    <t>Специальные захваты для  BMW и MB (новые модели)</t>
  </si>
  <si>
    <t>Специальные захваты для рамных автомобилей</t>
  </si>
  <si>
    <t>Посты подготовки к окраске</t>
  </si>
  <si>
    <t>Без верхнего пленума</t>
  </si>
  <si>
    <t>С верхним пленумом</t>
  </si>
  <si>
    <t>С верхним пленумом и подогревом воздуха</t>
  </si>
  <si>
    <t xml:space="preserve"> Лаборатория для колеровки эмалей размер: 2.4*4.0*3.0 m, освещение, вытяжная вентиляция</t>
  </si>
  <si>
    <t xml:space="preserve">IR лампа, 1000 Вт </t>
  </si>
  <si>
    <t>Споттеры.  Аппараты точечной сварки для правки вмятин кузова</t>
  </si>
  <si>
    <t>Профессиональные полуавтоматические сварочные аппараты MIG/MAG</t>
  </si>
  <si>
    <t>Аксессуары для сварочного оборудования</t>
  </si>
  <si>
    <t xml:space="preserve">Многофункциональный рычаг для правки </t>
  </si>
  <si>
    <t>Пуллер для быстрого  выправления вмятин</t>
  </si>
  <si>
    <t>Окрасочно сушильные камеры для легкового автотранспорта</t>
  </si>
  <si>
    <t>Окрасочно сушильные камеры для грузовых автомобилей</t>
  </si>
  <si>
    <t>Стойка с пневмоцилиндром, две кассеты с тремя  рядами горизонтально расположенных ламп;  электронное программирование времени и мощности предварительной и основной сушки; возможность изменения площади, а также скорости сушки за счёт изменения угла наклона каждого ряда ламп. Мощность 6 ламп х 1000 Вт., 230 В. Площадь нагрева 1800мм х1000мм</t>
  </si>
  <si>
    <t>Стойка с пневмоцилиндром; одна кассета с тремя  рядами горизонтально расположенных ламп;  электронное программирование времени и мощности предварительной и основной сушки; возможность изменения площади, а также скорости сушки за счёт изменения угла наклона каждого ряда ламп. Мощность 3 лампы х 1000 Вт., 230 В. Площадь нагрева 1200мм х1000мм</t>
  </si>
  <si>
    <t xml:space="preserve"> Размер наружн.: 7.0*5.3*3.5м, Внутр.: 6.9*3.9*2.7м, Ворота трехстворчатые 3,0х2,7м; Освещение: верхний уровень - 40 ламп по 36Вт, нижний уровень 16 ламп по 36Вт; Воздухообмен: 30000 м³; Горелка RIELLO, тепловая мощность 300 кВт; Температура : цикл покраски –20°С при  -3°С; цикл сушки – 60°/ 80°С; Приточный вентилятор мощность 11 кВт, вытяжной вентилятор: 11 кВт; рециркуляция – 90% теплого воздуха; полностью решетчатый пол, максимальная нагрузка – 600 кг на колесо, угольный фильтр</t>
  </si>
  <si>
    <t>Прессы</t>
  </si>
  <si>
    <t>Насосы и гидроцилиндры.</t>
  </si>
  <si>
    <t>ZX1002A</t>
  </si>
  <si>
    <t>ZX1002В</t>
  </si>
  <si>
    <t xml:space="preserve">ZX0201C-1 </t>
  </si>
  <si>
    <t xml:space="preserve">ZX0201C  </t>
  </si>
  <si>
    <t xml:space="preserve">ZX1401А </t>
  </si>
  <si>
    <t xml:space="preserve">ZX0901Е </t>
  </si>
  <si>
    <t xml:space="preserve">ZX0601A </t>
  </si>
  <si>
    <t xml:space="preserve">ZX0102A  </t>
  </si>
  <si>
    <t xml:space="preserve">ZX0801C  </t>
  </si>
  <si>
    <t>Стойка с пневмоцилиндром, две кассеты с тремя  рядами горизонтально расположенных ламп;  электронное программирование времени и мощности предварительной и основной сушки; возможность изменения площади, а также скорости сушки за счёт изменения угла наклона каждого ряда ламп, датчик расстояния. Мощность 6 ламп х 1000 Вт., 230 В. Площадь нагрева 1800мм х1000мм</t>
  </si>
  <si>
    <t>G 6</t>
  </si>
  <si>
    <t>G 7</t>
  </si>
  <si>
    <t>D 100</t>
  </si>
  <si>
    <t>Напольные стапели</t>
  </si>
  <si>
    <t>JT30</t>
  </si>
  <si>
    <t>JT31</t>
  </si>
  <si>
    <t>JT32</t>
  </si>
  <si>
    <t>G2005A</t>
  </si>
  <si>
    <t>AQUA PRIMA</t>
  </si>
  <si>
    <t>AQUA DIAMANT</t>
  </si>
  <si>
    <t>AQUA BASIC</t>
  </si>
  <si>
    <t>AQUA NORDIC</t>
  </si>
  <si>
    <t>AQUA TRUCKER</t>
  </si>
  <si>
    <t>AQUA LONGER</t>
  </si>
  <si>
    <t>PP 411</t>
  </si>
  <si>
    <t>PP 511</t>
  </si>
  <si>
    <t>PP 611</t>
  </si>
  <si>
    <t xml:space="preserve">PP 400 </t>
  </si>
  <si>
    <t xml:space="preserve">PP 500                    </t>
  </si>
  <si>
    <t xml:space="preserve">PP 600                       </t>
  </si>
  <si>
    <t xml:space="preserve">PP 422                       </t>
  </si>
  <si>
    <t xml:space="preserve">PP 522 </t>
  </si>
  <si>
    <t xml:space="preserve">PP 622                        </t>
  </si>
  <si>
    <t>BOX LAB</t>
  </si>
  <si>
    <t xml:space="preserve">Держатель  </t>
  </si>
  <si>
    <t>Гребенка  с 4 крючками</t>
  </si>
  <si>
    <t>Гребенка  с 6 крючками</t>
  </si>
  <si>
    <t>IR 1</t>
  </si>
  <si>
    <t>IR 2</t>
  </si>
  <si>
    <t>IR  3</t>
  </si>
  <si>
    <t>IR 6</t>
  </si>
  <si>
    <t>IR  6С</t>
  </si>
  <si>
    <t>S 50</t>
  </si>
  <si>
    <t>S 99</t>
  </si>
  <si>
    <t>AQUA VENTURI</t>
  </si>
  <si>
    <t>СВАРОЧНОЕ ОБОРУДОВАНИЕ</t>
  </si>
  <si>
    <t xml:space="preserve">F 9018 </t>
  </si>
  <si>
    <t>F 051</t>
  </si>
  <si>
    <t>Пневматическая вакуумная присоска</t>
  </si>
  <si>
    <t>Крючок для обратного молотка</t>
  </si>
  <si>
    <t>Приспособление для правки 850 мм c 4 опорами</t>
  </si>
  <si>
    <t>Обратный молоток с крючком</t>
  </si>
  <si>
    <t>Треугольники для сварки (100шт.)</t>
  </si>
  <si>
    <t>Волнистая проволока для сварки (100 шт.)</t>
  </si>
  <si>
    <t>Шайбы для сварки (100 шт.)</t>
  </si>
  <si>
    <t>Скобы для сварки (100 шт.)</t>
  </si>
  <si>
    <t>Болты для сварки (100 шт.)</t>
  </si>
  <si>
    <t xml:space="preserve"> F 001 </t>
  </si>
  <si>
    <t>F 002</t>
  </si>
  <si>
    <t>F 005</t>
  </si>
  <si>
    <t>F 006</t>
  </si>
  <si>
    <t>F 015</t>
  </si>
  <si>
    <t xml:space="preserve">F 016 </t>
  </si>
  <si>
    <t>F 017</t>
  </si>
  <si>
    <t>F 018</t>
  </si>
  <si>
    <t>F 052</t>
  </si>
  <si>
    <t>F 061</t>
  </si>
  <si>
    <t>F 062</t>
  </si>
  <si>
    <t>F 063</t>
  </si>
  <si>
    <t>F004</t>
  </si>
  <si>
    <t>Обратный молоток с гребенкой 7 крючков</t>
  </si>
  <si>
    <t>F 007</t>
  </si>
  <si>
    <t>Карбоновый электрод для нагрева (5 шт.)</t>
  </si>
  <si>
    <t>Приспособление для правки 1250 мм c 4 опорами</t>
  </si>
  <si>
    <t>F 064</t>
  </si>
  <si>
    <t>Штырь для скоб</t>
  </si>
  <si>
    <t>Установки для смены масла</t>
  </si>
  <si>
    <t xml:space="preserve">НС 2080 </t>
  </si>
  <si>
    <t xml:space="preserve">НС 3026  </t>
  </si>
  <si>
    <t>НС 2081</t>
  </si>
  <si>
    <t>HC 2085</t>
  </si>
  <si>
    <t>HC 2097</t>
  </si>
  <si>
    <t>Оборудование для маслораздачи</t>
  </si>
  <si>
    <t>HG-1026</t>
  </si>
  <si>
    <t xml:space="preserve"> Насос ручной для бочек 180 / 220л. Тип - поршневой. Производительность 14 л./мин. Материал носика - сталь оцинкованная. Глубина погружения 480-900 мм. Тип жидкости - антифриз, керосин, солярка, моторные и трансмиссионные масла  </t>
  </si>
  <si>
    <t>Солидолонагнетатели</t>
  </si>
  <si>
    <t xml:space="preserve">HG-68012  </t>
  </si>
  <si>
    <t>Солидолонагнетатель ручной переносной. Емкость бака 13л.  Раздаточный пистолет механический. Давление на выходе 13-14 МРА. Производительность 120 гр/мин. Подсоединение 1/2''</t>
  </si>
  <si>
    <t xml:space="preserve">HG-68213 </t>
  </si>
  <si>
    <t>Солидолонагнетатель пневматический . Емкость бака 13л. Коэффициент сжатия 50:1. Раздаточный пистолет механический. Рабочее давление 6-8 bar. Давление на выходе 36-48 МРА. Производительность 400-600 гр/мин. Подсоединение масла. 1/2''. Подсоединение воздуа 1/4''</t>
  </si>
  <si>
    <t>Оборудование для прокачки тормозов</t>
  </si>
  <si>
    <t>GS-422</t>
  </si>
  <si>
    <t>Установка пневматическая для прокачки тормозов, емкость - 5 литров. Рабочее давление воздуха 2-5 bar.  Комплект адаптеров и приспособлений  в кейсе</t>
  </si>
  <si>
    <t>Оборудование для распыления специальных жидкостей</t>
  </si>
  <si>
    <t>HW 31026 A</t>
  </si>
  <si>
    <t>Распылитель химии для бесконтактной мойки. Емкость бака 30л. Рабочее давление воздуха 8 бар.  Шланг 6,5мм х 5000 мм. Длина наконечника 620 мм. Воздушное подсоединение - 1/4''</t>
  </si>
  <si>
    <t>Автоматические катушки со шлангами</t>
  </si>
  <si>
    <t>Аксесуары</t>
  </si>
  <si>
    <t>Расширитель для сливной воронки.</t>
  </si>
  <si>
    <t>Набор щупов без тубы 6шт.</t>
  </si>
  <si>
    <t>ПУСКО-ЗАРЯДНЫЕ УСТРОЙСТВА</t>
  </si>
  <si>
    <t>АВТОМАТИЧЕСКИЕ ЗАРЯДНЫЕ УСТРОЙСТВА</t>
  </si>
  <si>
    <t>ВС-30A</t>
  </si>
  <si>
    <t>ВС-50A</t>
  </si>
  <si>
    <t>АВТОМАТИЧЕСКИЕ ПУСКО-ЗАРЯДНЫЕ УСТРОЙСТВА</t>
  </si>
  <si>
    <t>В-335</t>
  </si>
  <si>
    <t>В-430</t>
  </si>
  <si>
    <t>В-500</t>
  </si>
  <si>
    <t>MR06</t>
  </si>
  <si>
    <t>IR 2W</t>
  </si>
  <si>
    <t>IR  8M</t>
  </si>
  <si>
    <t>ZX0601-4</t>
  </si>
  <si>
    <t>ZX0104-1</t>
  </si>
  <si>
    <t>ZX0601В</t>
  </si>
  <si>
    <t>Стойка с пневмоцилиндром; одна кассета с четырьмя лампами;  электронное программирование времени и мощности предварительной и основной сушки; возможность изменения площади,  за счёт изменения количества включенных ламп. Мощность 4 лампы х 1000 Вт., 230 В. Площадь нагрева 1200мм х1000мм</t>
  </si>
  <si>
    <t>Стойка с пневмоцилиндром; две кассеты с четырьмя лампами;  электронное программирование времени и мощности предварительной и основной сушки; возможность изменения площади,  за счёт изменения количества включенных ламп. Мощность 8 ламп х 1000 Вт., 230 В. Площадь нагрева 1800мм х1000мм</t>
  </si>
  <si>
    <t>ДВУХСТОЕЧНЫЕ ПОДЪЕМНИКИ С НИЖНЕЙ СИНХРОНИЗАЦИЕЙ</t>
  </si>
  <si>
    <t>Серия "ПРОФИ"</t>
  </si>
  <si>
    <t>Серия "ЛЮКС"</t>
  </si>
  <si>
    <t>ДВУХСТОЕЧНЫЕ ПОДЪЕМНИКИ С ВЕРХНЕЙ СИНХРОНИЗАЦИЕЙ</t>
  </si>
  <si>
    <t>ЧЕТЫРЕХСТОЕЧНЫЕ ПОДЪЕМНИКИ</t>
  </si>
  <si>
    <t>НОЖНИЧНЫЕ ПОДЪЕМНИКИ</t>
  </si>
  <si>
    <t>ТРАВЕРСЫ</t>
  </si>
  <si>
    <t>АКСЕССУАРЫ К ПОДЪЕМНИКАМ</t>
  </si>
  <si>
    <t>S 54L</t>
  </si>
  <si>
    <t xml:space="preserve"> Установка для слива отработанного масла со сливной воронкой. Емкость бака 80л. Емкость сливной воронки 12л., </t>
  </si>
  <si>
    <t>М11</t>
  </si>
  <si>
    <t>Стенд с силовыми башнями, гидравликой и аксессуарами,  к напольным рамам для правки кузовов G6 и G7</t>
  </si>
  <si>
    <t>Напольный стенд для правки автомобильных кузовов с силовой башней, гидравликой 10 тн., и аксессуарами.</t>
  </si>
  <si>
    <t>S 99 С</t>
  </si>
  <si>
    <t>ZX0102В-1</t>
  </si>
  <si>
    <t>ZX 0701С</t>
  </si>
  <si>
    <t>Стол  для крепления коробки передач на трансмиссионную стойку</t>
  </si>
  <si>
    <t>RJ-7A</t>
  </si>
  <si>
    <t>LR10</t>
  </si>
  <si>
    <t>ЕР412</t>
  </si>
  <si>
    <t>ЕР414</t>
  </si>
  <si>
    <t>Комплект тросов для 2х ст подъемников (2шт).</t>
  </si>
  <si>
    <t>Комплект тросов для 4х ст подъемников (4шт).</t>
  </si>
  <si>
    <t xml:space="preserve">Адаптеры для рамных авто. Комплект 4 шт. Подходят для всех моделей для 2х.-ст подъемников серии "Профи" и "Люкс" (кроме модели А235М1). </t>
  </si>
  <si>
    <t>Опция для аппаратов S50, S52, S52L, S54L. Возможность подключения аппаратов в сеть 220В и 380В.</t>
  </si>
  <si>
    <t>ZX0104-2</t>
  </si>
  <si>
    <t xml:space="preserve">ZX0901D </t>
  </si>
  <si>
    <t>ZX0901G</t>
  </si>
  <si>
    <t xml:space="preserve">ZX0901H </t>
  </si>
  <si>
    <t>Гаражные краны,  гидравлические стойки</t>
  </si>
  <si>
    <t>Домкраты</t>
  </si>
  <si>
    <t>Стойки, кантователи и держатели двигателя</t>
  </si>
  <si>
    <t xml:space="preserve">ZX0601D </t>
  </si>
  <si>
    <t xml:space="preserve">Набор  гидроцилиндров 7 шт.                                                                                                       </t>
  </si>
  <si>
    <t xml:space="preserve">ZX 0701A  </t>
  </si>
  <si>
    <t>Проставки для 2х-ст. подъемников (удлинители-3 звена, головка под накладку, резиновая накладка) компл. 4 шт.- увеличение высоты подъхвата до 270мм.</t>
  </si>
  <si>
    <t>ZX1001A</t>
  </si>
  <si>
    <t>ZX1001В</t>
  </si>
  <si>
    <t>ZX1001D</t>
  </si>
  <si>
    <t>ZX1001E</t>
  </si>
  <si>
    <t>ZX1001F</t>
  </si>
  <si>
    <t>СЖИМАТЕЛИ ПРУЖИН</t>
  </si>
  <si>
    <t>Сжиматель пружин. Усилие стяжки 750 кг, диаметр пружины 100-200 мм, сжатие до 100 мм</t>
  </si>
  <si>
    <t>Сжиматель пружин. Усилие стяжки 1000 кг, диаметр пружины 100-200 мм, сжатие до 150 мм</t>
  </si>
  <si>
    <t>ZX0301С</t>
  </si>
  <si>
    <t>Сжиматель пружин. Усилие стяжки 1000 кг, диаметр пружины 400 мм, сжатие 210-570 мм</t>
  </si>
  <si>
    <t>L815153</t>
  </si>
  <si>
    <t>Автоматическая катушка со шлангом для воздуха. Длина шланга 15м. Макс. давление 20 bar. Разъем - 3/8''</t>
  </si>
  <si>
    <t>IRN2104</t>
  </si>
  <si>
    <t>Автоматическая катушка со шлангом для масел. Длина шланга 10м. Макс. давление 135bar. Разъем - 1/2''</t>
  </si>
  <si>
    <t>В-1250</t>
  </si>
  <si>
    <t>В-1500</t>
  </si>
  <si>
    <t>IR 01</t>
  </si>
  <si>
    <t xml:space="preserve">Кассета с лампой,  механический таймер от 1до 60 мин,  Мощность: 1 лампа1 х 1000 Вт., 230 В. Площадь нагрева 500мм х 800мм. </t>
  </si>
  <si>
    <t xml:space="preserve">Сборная металлическая стойка, с дополнительной верхней горизонтальной перекладиной;   кассета с лампой,  механический таймер,  Мощность: 1 лампа1 х 1000 Вт., 230 В. Площадь нагрева 500мм х 800мм. </t>
  </si>
  <si>
    <t xml:space="preserve">Сборная металлическая стойка, с дополнительной верхней горизонтальной перекладиной; механический  таймер.  Две раздельные кассеты с лампами. Мощность: 2 лампы х 1000 Вт., 230 В. Площадь нагрева 800мм х 800мм. </t>
  </si>
  <si>
    <t>Передвижной комплекс для масло раздачи с тележкой под бочки 180-200л.. Насос: 5:1, раб. давление 3-8 Bar., мак. давл. жидкости 40 Bar., произв. 17л/мин, пистолет для раздачи с цифр. счетчиком литров.</t>
  </si>
  <si>
    <t>Передвижной комплекс для масло раздачи с тележкой под бочки 180-200л. и катушкой со шлангом 10м. Насос: 5:1, раб. давление 3-8 Bar., мак. давл. жидкости 40 Bar., произв. 17л/мин, пистолет для раздачи с цифр. счетчиком литров.</t>
  </si>
  <si>
    <t>X550</t>
  </si>
  <si>
    <t>X550A</t>
  </si>
  <si>
    <t>SA</t>
  </si>
  <si>
    <t>JA-01</t>
  </si>
  <si>
    <t>ZX0301А</t>
  </si>
  <si>
    <t>ZX0301В</t>
  </si>
  <si>
    <t xml:space="preserve">Вентиляторы центробежные для вытяжки выхлопных газов 
</t>
  </si>
  <si>
    <t>FS-F750W</t>
  </si>
  <si>
    <t>FS-F1100W</t>
  </si>
  <si>
    <t>FS-F1500W</t>
  </si>
  <si>
    <t xml:space="preserve">Вентилятор центробежный для вытяжки выхлопных газов. Производительность: 1900 м³/час, двигатель: 0,75kW/380V, входное/выходное сечение:160мм </t>
  </si>
  <si>
    <t xml:space="preserve">Вентилятор центробежный для вытяжки выхлопных газов. Производительность: 2800 м³/час, двигатель: 1,5kW/380V, входное/выходное сечение:160мм </t>
  </si>
  <si>
    <t xml:space="preserve">Вентилятор центробежный для вытяжки выхлопных газов. Производительность: 2430 м³/час, двигатель: 1,1kW/380V, входное/выходное сечение:160мм </t>
  </si>
  <si>
    <t>Насадки газоприемные</t>
  </si>
  <si>
    <t>Газоприемная насадка круглая с ручкой. Входное отверстие: 120 мм., диаметр шланга: 76 мм., 
Максимальная рабочая температура: 180 сº</t>
  </si>
  <si>
    <t>Газоприемная насадка круглая с ручкой. Входное отверстие: 120 мм., диаметр шланга: 102 мм., 
Максимальная рабочая температура: 180 сº</t>
  </si>
  <si>
    <t>Газоприемная насадка  конусная круглая с отверстием для проб на СО. Входное отверстие: 120 мм., диаметр шланга: 76 мм., Максимальная рабочая температура: 180 сº</t>
  </si>
  <si>
    <t>Газоприемная насадка  конусная круглая с отверстием для проб на СО. Входное отверстие: 120 мм., диаметр шланга: 102 мм., Максимальная рабочая температура: 180 сº</t>
  </si>
  <si>
    <t>Газоприемная насадка плоская, на сдвоенную выхлопную трубу. Входное отверстие: 160/80мм., диаметр шланга: 76 мм., Максимальная рабочая температура: 180 сº</t>
  </si>
  <si>
    <t>FS-102-160/80</t>
  </si>
  <si>
    <t>Газоприемная насадка плоская, на сдвоенную выхлопную трубу. Входное отверстие: 160/80мм., диаметр шланга: 102 мм., Максимальная рабочая температура: 180 сº</t>
  </si>
  <si>
    <t>Разветвители и коннекторы</t>
  </si>
  <si>
    <t>Разветвитель для шлангов диаметром 76мм.</t>
  </si>
  <si>
    <t>Коннектор для шлангов диаметром 76мм и 102мм</t>
  </si>
  <si>
    <t>FS-H76/1000</t>
  </si>
  <si>
    <t>FS-H102/1000</t>
  </si>
  <si>
    <t>FS - C76/102</t>
  </si>
  <si>
    <t>FS-S/76</t>
  </si>
  <si>
    <t>FS-S/102</t>
  </si>
  <si>
    <t>FS-N76H</t>
  </si>
  <si>
    <t>FS-N102H</t>
  </si>
  <si>
    <t>FS-N76</t>
  </si>
  <si>
    <t>FS-N102</t>
  </si>
  <si>
    <t>FS-HR76/8000</t>
  </si>
  <si>
    <t>FS-HR102/8000</t>
  </si>
  <si>
    <t>FS-N76-160/80</t>
  </si>
  <si>
    <t>GB-522A</t>
  </si>
  <si>
    <t>GD522A</t>
  </si>
  <si>
    <t xml:space="preserve"> Электрическая установка для замены охлаждающей жидкости двигателя. Для дизельных и бензиновых двигателей. Рабочее давление: 85-100PSI.  Питание: 220В</t>
  </si>
  <si>
    <t xml:space="preserve">GD-220 </t>
  </si>
  <si>
    <t xml:space="preserve">GF-220 </t>
  </si>
  <si>
    <t>Оборудование для замены тормозной жидкости</t>
  </si>
  <si>
    <t>GL -122</t>
  </si>
  <si>
    <t>GD-122</t>
  </si>
  <si>
    <t xml:space="preserve"> Установка для очистки масляной системы ДВС пневматическая. Для дизельных и бензиновых двигателей. Рабочее давление: 80-120PSI.  </t>
  </si>
  <si>
    <t xml:space="preserve"> Установка для очистки масляной системы ДВС электрическая. Для дизельных и бензиновых двигателей. Рабочее давление: 80-120PSI.  Питание 220В.</t>
  </si>
  <si>
    <t>Оборудование для очистки масляной системы ДВС</t>
  </si>
  <si>
    <t xml:space="preserve"> Оборудование для замены охлаждающей жидкости ДВС</t>
  </si>
  <si>
    <t>Оборудование для очистки топливной системы ДВС</t>
  </si>
  <si>
    <t xml:space="preserve">Установка для очистки топливной системы ДВС пневматическая. Для дизельных и бензиновых двигателей. Рабочее давление: 70-90PSI.  </t>
  </si>
  <si>
    <t>Установка для очистки топливной системы ДВС электрическая. Для дизельных и бензиновых двигателей. Рабочее давление: 70-90PSI.  Питание: 220В</t>
  </si>
  <si>
    <t xml:space="preserve">GA-322LCD </t>
  </si>
  <si>
    <t xml:space="preserve">GD-322 </t>
  </si>
  <si>
    <t xml:space="preserve">GA-322 </t>
  </si>
  <si>
    <t>Установка для промывки и замены масла в автоматических коробках передач пневматическая. Для дизельных и бензиновых двигателей. Рабочее давление: 70-90PSI.  В комплекте: кейс со шлангами, адаптерами и переходниками для подключения.</t>
  </si>
  <si>
    <t>Установка для промывки и замены масла в автоматических коробках передач электрическая. Автоматический ввод  параметров режимов. Для дизельных и бензиновых двигателей. Рабочее давление: 80-120PSI.  Питание 220В. В комплекте: кейс со шлангами, адаптерами и переходниками для подключения.</t>
  </si>
  <si>
    <t>Установка для промывки и замены масла в автоматических коробках передач электрическая. Для дизельных и бензиновых двигателей. Рабочее давление: 80-120PSI.  Питание 220В. В комплекте: кейс со шлангами, адаптерами и переходниками для подключения.</t>
  </si>
  <si>
    <t>FY-6C</t>
  </si>
  <si>
    <t xml:space="preserve"> Пневматическая установка для замены охлаждающей жидкости двигателя. Для дизельных и бензиновых двигателей. Рабочее давление: 85-100PSI.  </t>
  </si>
  <si>
    <t>Стенды для очистки форсунок и топливной системы</t>
  </si>
  <si>
    <t>Оборудование  для замены и промывки масла в АКПП</t>
  </si>
  <si>
    <t xml:space="preserve">Катушки со шлангом для удаления выхлопных газов </t>
  </si>
  <si>
    <t>Катушка со шлангом для удаления выхлопных газов (шланг 8,0м. х Ø76 мм)   Механическая пружина возврата шланга. Комплект поставки: шланг из термостойкого армированного эластомера (TPE)., резиновое газоприемное сопло с рукояткой, стопор, салазки для крепления.</t>
  </si>
  <si>
    <t>Катушка со шлангом для удаления выхлопных газов (шланг 8,0м. х Ø102 мм)   Механическая пружина возврата шланга. Комплект поставки: шланг из термостойкого армированного эластомера (TPE)., резиновое газоприемное сопло с рукояткой, стопор, салазки для крепления.</t>
  </si>
  <si>
    <t>Шланги для удаления выхлопных газов</t>
  </si>
  <si>
    <t>Шланг для удаления выхлопных газов термостойкий до +200°С, Ø 76мм, длина 10м. Армирован  профильной спиралью.</t>
  </si>
  <si>
    <t xml:space="preserve">Шланг для удаления выхлопных газов термостойкий до +200°С, Ø 102мм, длина 10м. Армирован профильной спиралью. </t>
  </si>
  <si>
    <t>HG 32026</t>
  </si>
  <si>
    <t>HG 33026</t>
  </si>
  <si>
    <t>Маслонагнетатель ручной 30 л. Раздаточный шланг  8мм*3.5м. Длина раздаточного пистолета 130 мм. Пистолет без счётчика.</t>
  </si>
  <si>
    <t>Маслонагнетатель пневматический 30 л. Рабочее давление 8bar/115Psi. Раздаточный шланг  8мм*3.5м. Длина раздаточного пистолета 130 мм. Пистолет без счётчика.</t>
  </si>
  <si>
    <t>Передвижной комплекс для солидола раздачи с тележкой под бочки 20/60 кг. Насос 50:1.   Рабочее давление 6-8 bar. Давление на выходе 400 Bar. Производительность 800 гр/мин. Крышка - 385мм. Мембрана - 370 мм. Шланг -2м. Пистолет для раздачи.</t>
  </si>
  <si>
    <t>GL-6A</t>
  </si>
  <si>
    <t xml:space="preserve">Многофункциональный комплекс FY-6C для  очистки  до 6-и бензиновых форсунок всех типов. Автоматические циклы тестов форсунок. Ультразвуковая чистка форсунок. </t>
  </si>
  <si>
    <t>Многофункциональный комплекс FY-6C для  очистки  до 6-и бензиновых форсунок всех типов. Ультразвуковая чистка форсунок. Обратная промывка форсунок под давлением. Химическая очистка топливной системы инжекторных двигателей без демонтажа форсунок с двигателя автомобиля</t>
  </si>
  <si>
    <t>Количество полок 3. Габариты 800*383*855мм. Нагрузка до 180кг.  Толщина метала 1-2мм.</t>
  </si>
  <si>
    <t xml:space="preserve">Кол-во выдвижных ящиков 5. Центральный замок. Размер малого ящика (4шт.) - 590*435*72мм. Размер большого ящика (1шт.)590*435*390мм. Габариты 800*485*1200мм. Нагрузка до 350кг. Толщина метала 1-1,5мм. </t>
  </si>
  <si>
    <t xml:space="preserve">Кол-во выдвижных ящиков 5. Центральный замок. Размер малого ящика (1шт.) - 570*400*70мм. Размер большого ящика (4 шт.) - 570*400*150мм. Габариты 800*470*900мм. Нагрузка до 350кг. Толщина метала 1-1,5мм. </t>
  </si>
  <si>
    <t xml:space="preserve">Кол-во выдвижных ящиков - 6. Центральный замок. Размер малого ящика (4шт.) - 570*400*70мм. Размер большого ящика (2 шт.) - 570*400*150мм. Габариты 800*470*900мм. Нагрузка до 350кг. Толщина метала 1-1,5мм.  </t>
  </si>
  <si>
    <t xml:space="preserve">Кол-во выдвижных ящиков - 7.  Центральный замок. Размер малого ящика (6шт.) - 570*400*70мм. Размер большого ящика (1 шт.) - 570*400*150мм. Габариты 800*470*900мм. Нагрузка до 350кг. Толщина метала 1-1,5мм. </t>
  </si>
  <si>
    <t>S320</t>
  </si>
  <si>
    <t>Комплект для масло раздачи  под бочки 180-200л.. Насос: 5:1, раб. давление 3-8 Bar., мак. давл. жидкости 40 Bar., произв. 17л/мин, пистолет для раздачи с цифр. счетчиком литров.</t>
  </si>
  <si>
    <t>IR-3WG</t>
  </si>
  <si>
    <t>Стойка с пневмоцилиндром; одна кассета с тремя  рядами горизонтально расположенных ламп;  электронное программирование времени сушки; возможность изменения площади, а также скорости сушки за счёт изменения угла наклона каждого ряда ламп. Мощность 3 лампы х 1000 Вт., 230 В. Площадь нагрева 1200мм х1000мм</t>
  </si>
  <si>
    <t>Стойка с пневмоцилиндром; одна кассета с двумя  рядами горизонтально расположенных ламп;  электронное программирование времени  сушки; возможность изменения площади, а также скорости сушки за счёт изменения угла наклона каждого ряда ламп. Мощность 2 лампы х 1000 Вт., 230 В. Площадь нагрева 800мм х1000мм</t>
  </si>
  <si>
    <t>Рукав с пистолетом для алюминия</t>
  </si>
  <si>
    <t>Тележки инструментальные</t>
  </si>
  <si>
    <t xml:space="preserve">НС 2180 </t>
  </si>
  <si>
    <t>НС 2181</t>
  </si>
  <si>
    <t>HC 2185</t>
  </si>
  <si>
    <t>HC 2197</t>
  </si>
  <si>
    <t xml:space="preserve"> Вакуумная установка для маслозамены через щупы. Емкость бака 80л. Давление вакуума 8-10 Bar. Макс. давление откачки 1 Bar. Скорость откачки 6,5л./мин.  6 щупов. </t>
  </si>
  <si>
    <t xml:space="preserve"> Установка для слива отработанного масла со сливной воронкой. Емкость бака 80л. Емкость сливной воронки 20л., </t>
  </si>
  <si>
    <t xml:space="preserve">Вакуумная установка для маслозамены через щупы со сливной воронкой. Емкость бака.80л. Давление вакуума 8-10 Bar. Макс. давление откачки 1 Bar. Скорость откачки 6,5л./мин. Емкость сливной воронки 20л. 6 щупов. </t>
  </si>
  <si>
    <t xml:space="preserve">Вакуумная установка для маслозамены через щупы со сливной воронкой и предкамерой.  Емкость бака.80л. Давление вакуума 8 Bar. Макс. давление откачки 1 Bar. Скорость откачки 6,5л./мин. Емкость сливной воронки 20л. Емкость предкамеры 12л. 6 щупов. </t>
  </si>
  <si>
    <t xml:space="preserve"> Вакуумная установка для маслозамены через щупы с индикатором заполнености бака. Емкость бака 80л. Давление вакуума 8-10 Bar. Макс. давление откачки 1 Bar. Скорость откачки 6,5л./мин.  6 щупов. </t>
  </si>
  <si>
    <t xml:space="preserve">Вакуумная установка для маслозамены через щупы с расширеной сливной воронкой и индикатором заполнености бака. Емкость бака.80л. Давление вакуума 8 Bar. Макс. давление откачки 1 Bar. Скорость откачки 6,5л./мин. Емкость сливной воронки 20л. 6 щупов. </t>
  </si>
  <si>
    <t xml:space="preserve">ZX0901Е-2 </t>
  </si>
  <si>
    <t xml:space="preserve">ZX0901E-1 </t>
  </si>
  <si>
    <t>ZX0801E</t>
  </si>
  <si>
    <t>ZX0801F</t>
  </si>
  <si>
    <t>GL1001</t>
  </si>
  <si>
    <t>AQUA PROFI</t>
  </si>
  <si>
    <t>HC 2090</t>
  </si>
  <si>
    <t>HC 2190</t>
  </si>
  <si>
    <t xml:space="preserve">Вакуумная установка для маслозамены через щупы  расширеной сливной воронкой, индикатором заполнености бака и предкамерой.  Емкость бака.80л. Давление вакуума 8 Bar. Макс. давление откачки 1 Bar. Скорость откачки 6,5л./мин. Емкость сливной воронки 20л. Емкость предкамеры 12л. 6 щупов. </t>
  </si>
  <si>
    <t xml:space="preserve">Вакуумная установка для маслозамены через щупы c индикатором заполнености бака и предкамерой.  Емкость бака.80л. Давление вакуума 8 Bar. Макс. давление откачки 1 Bar. Скорость откачки 6,5л./мин. Емкость предкамеры 12л. 6 щупов. </t>
  </si>
  <si>
    <t xml:space="preserve">Вакуумная установка для маслозамены через щупы с предкамерой.  Емкость бака.80л. Давление вакуума 8 Bar. Макс. давление откачки 1 Bar. Скорость откачки 6,5л./мин.  Емкость предкамеры 12л. 6 щупов. </t>
  </si>
  <si>
    <t>Разветвитель для шлангов диаметром 102мм.</t>
  </si>
  <si>
    <t>SE-6A</t>
  </si>
  <si>
    <t xml:space="preserve">Многофункциональный комплекс FY-6C для  очистки  до 6-и бензиновых форсунок всех типов. Ультразвуковая чистка форсунок. Обратная промывка форсунок под давлением. </t>
  </si>
  <si>
    <t>ZX0901D-1</t>
  </si>
  <si>
    <t xml:space="preserve">                ГИДРАВЛИЧЕСКОЕ ОБОРУДОВАНИЕ</t>
  </si>
  <si>
    <t xml:space="preserve">         СТАПЕЛИ ДЛЯ ВОССТАНОВЛЕНИЯ 
       ГЕОМЕТРИИ АВТОМОБИЛЬНЫХ КУЗОВОВ</t>
  </si>
  <si>
    <t xml:space="preserve">     ИНФРАКРАСНЫЕ КОРОТКОВОЛНОВЫЕ 
     СУШИЛЬНЫЕ УСТАНОВКИ</t>
  </si>
  <si>
    <t xml:space="preserve">            ОБОРУДОВАНИЕ ДЛЯ ЗАМЕНЫ МАСЛА</t>
  </si>
  <si>
    <t xml:space="preserve">                      ОБОРУДОВАНИЕ ДЛЯ ОБСЛУЖИВАНИЯ УЗЛОВ 
                      И АГРЕГАТОВ ДВИГАТЕЛЯ</t>
  </si>
  <si>
    <t xml:space="preserve">                         ТЕЛЕЖКИ ИНСТРУМЕНТАЛЬНЫЕ</t>
  </si>
  <si>
    <t xml:space="preserve">         ОБОРУДОВАНИЕ ДЛЯ УДАЛЕНИЯ 
         ВЫХЛОПНЫХ ГАЗОВ</t>
  </si>
  <si>
    <t xml:space="preserve">GD-422 </t>
  </si>
  <si>
    <t>Введите Вашу скидку %</t>
  </si>
  <si>
    <t>Введите текущий курс Доллара (ЦБ)</t>
  </si>
  <si>
    <t>A245М
(PEAK 210)</t>
  </si>
  <si>
    <t>A255М
(PEAK 212)</t>
  </si>
  <si>
    <t>A245
(PEAK 210)</t>
  </si>
  <si>
    <t>Цена руб.
опт</t>
  </si>
  <si>
    <t>Цена руб.
розн.</t>
  </si>
  <si>
    <t>Цена $
розн.</t>
  </si>
  <si>
    <r>
      <t xml:space="preserve"> </t>
    </r>
    <r>
      <rPr>
        <b/>
        <u/>
        <sz val="10"/>
        <rFont val="Open Sans"/>
        <family val="2"/>
        <charset val="204"/>
      </rPr>
      <t>Размер наружн.: 7.0*5.3*3.5м,</t>
    </r>
    <r>
      <rPr>
        <sz val="10"/>
        <rFont val="Open Sans"/>
        <family val="2"/>
        <charset val="204"/>
      </rPr>
      <t xml:space="preserve"> Внутр.: 6.9*3.9*2.7м, Ворота трехстворчатые 3.0х2.7м; </t>
    </r>
    <r>
      <rPr>
        <b/>
        <u/>
        <sz val="10"/>
        <rFont val="Open Sans"/>
        <family val="2"/>
        <charset val="204"/>
      </rPr>
      <t>Освещение: верхний уровень - 24 лампы по 36Вт, нижний уровень: горизонтальных 16 ламп по 18Вт;</t>
    </r>
    <r>
      <rPr>
        <sz val="10"/>
        <rFont val="Open Sans"/>
        <family val="2"/>
        <charset val="204"/>
      </rPr>
      <t xml:space="preserve"> </t>
    </r>
    <r>
      <rPr>
        <b/>
        <u/>
        <sz val="10"/>
        <rFont val="Open Sans"/>
        <family val="2"/>
        <charset val="204"/>
      </rPr>
      <t>Воздухообмен: 21000 м³; Горелка RIELLO, тепловая мощность 200 кВт</t>
    </r>
    <r>
      <rPr>
        <sz val="10"/>
        <rFont val="Open Sans"/>
        <family val="2"/>
        <charset val="204"/>
      </rPr>
      <t xml:space="preserve">; Температура : цикл покраски –20°С при  -3°С; цикл сушки – 60°/ 80°С; </t>
    </r>
    <r>
      <rPr>
        <b/>
        <u/>
        <sz val="10"/>
        <rFont val="Open Sans"/>
        <family val="2"/>
        <charset val="204"/>
      </rPr>
      <t>Приточный вентилятор мощность 5,5 кВт, вытяжной вентилятор: 5,5 кВт ;</t>
    </r>
    <r>
      <rPr>
        <sz val="10"/>
        <rFont val="Open Sans"/>
        <family val="2"/>
        <charset val="204"/>
      </rPr>
      <t xml:space="preserve"> рециркуляция – 90% теплого воздуха; </t>
    </r>
    <r>
      <rPr>
        <b/>
        <u/>
        <sz val="10"/>
        <rFont val="Open Sans"/>
        <family val="2"/>
        <charset val="204"/>
      </rPr>
      <t>полностью решетчатый пол</t>
    </r>
    <r>
      <rPr>
        <sz val="10"/>
        <rFont val="Open Sans"/>
        <family val="2"/>
        <charset val="204"/>
      </rPr>
      <t>, максимальная нагрузка – 600 кг на колесо</t>
    </r>
  </si>
  <si>
    <r>
      <t xml:space="preserve"> </t>
    </r>
    <r>
      <rPr>
        <b/>
        <u/>
        <sz val="10"/>
        <rFont val="Open Sans"/>
        <family val="2"/>
        <charset val="204"/>
      </rPr>
      <t>Размер наружн.: 7.0*5.3*3.5м,</t>
    </r>
    <r>
      <rPr>
        <sz val="10"/>
        <rFont val="Open Sans"/>
        <family val="2"/>
        <charset val="204"/>
      </rPr>
      <t xml:space="preserve"> Внутр.: 6.9*3.9*2.7м, Ворота трехстворчатые 3.0х2.7м; </t>
    </r>
    <r>
      <rPr>
        <b/>
        <u/>
        <sz val="10"/>
        <rFont val="Open Sans"/>
        <family val="2"/>
        <charset val="204"/>
      </rPr>
      <t>Освещение: верхний уровень - 40 ламп по 40Вт, нижний уровень 16 вертикальных ламп по 40Вт;</t>
    </r>
    <r>
      <rPr>
        <sz val="10"/>
        <rFont val="Open Sans"/>
        <family val="2"/>
        <charset val="204"/>
      </rPr>
      <t xml:space="preserve"> </t>
    </r>
    <r>
      <rPr>
        <b/>
        <u/>
        <sz val="10"/>
        <rFont val="Open Sans"/>
        <family val="2"/>
        <charset val="204"/>
      </rPr>
      <t>Воздухообмен: 24000 м³; Горелка RIELLO, тепловая мощность 200 кВт</t>
    </r>
    <r>
      <rPr>
        <sz val="10"/>
        <rFont val="Open Sans"/>
        <family val="2"/>
        <charset val="204"/>
      </rPr>
      <t xml:space="preserve">; Температура : цикл покраски –20°С при  -3°С; цикл сушки – 60°/ 80°С; </t>
    </r>
    <r>
      <rPr>
        <b/>
        <u/>
        <sz val="10"/>
        <rFont val="Open Sans"/>
        <family val="2"/>
        <charset val="204"/>
      </rPr>
      <t>Приточный вентилятор мощность 7,5 кВт, вытяжной вентилятор: 5,5 кВт ;</t>
    </r>
    <r>
      <rPr>
        <sz val="10"/>
        <rFont val="Open Sans"/>
        <family val="2"/>
        <charset val="204"/>
      </rPr>
      <t xml:space="preserve"> рециркуляция – 90% теплого воздуха; </t>
    </r>
    <r>
      <rPr>
        <b/>
        <u/>
        <sz val="10"/>
        <rFont val="Open Sans"/>
        <family val="2"/>
        <charset val="204"/>
      </rPr>
      <t>полностью решетчатый пол</t>
    </r>
    <r>
      <rPr>
        <sz val="10"/>
        <rFont val="Open Sans"/>
        <family val="2"/>
        <charset val="204"/>
      </rPr>
      <t>, максимальная нагрузка – 600 кг на колесо</t>
    </r>
  </si>
  <si>
    <r>
      <t xml:space="preserve"> Размер наружн.: 7.0*5.3*3.5м, Внутр.: 6.9*3.9*2.7м, Ворота трехстворчатые 3,0х2,7м; </t>
    </r>
    <r>
      <rPr>
        <b/>
        <u/>
        <sz val="10"/>
        <rFont val="Open Sans"/>
        <family val="2"/>
        <charset val="204"/>
      </rPr>
      <t xml:space="preserve">Освещение: верхний уровень - 40 ламп по 36Вт, нижний уровень 16 вертикальных ламп по 36Вт; Воздухообмен: 26000 м³; Горелка RIELLO RG5S, тепловая мощность 300 кВт;  </t>
    </r>
    <r>
      <rPr>
        <sz val="10"/>
        <rFont val="Open Sans"/>
        <family val="2"/>
        <charset val="204"/>
      </rPr>
      <t xml:space="preserve">Температура : цикл покраски –20°С при  -3°С; цикл сушки – 60°/ 80°С; </t>
    </r>
    <r>
      <rPr>
        <b/>
        <u/>
        <sz val="10"/>
        <rFont val="Open Sans"/>
        <family val="2"/>
        <charset val="204"/>
      </rPr>
      <t xml:space="preserve">Приточный вентилятор мощность 7.5 кВт, вытяжной вентилятор: 7.5 кВт; </t>
    </r>
    <r>
      <rPr>
        <sz val="10"/>
        <rFont val="Open Sans"/>
        <family val="2"/>
        <charset val="204"/>
      </rPr>
      <t xml:space="preserve">рециркуляция – 90% теплого воздуха; </t>
    </r>
    <r>
      <rPr>
        <b/>
        <u/>
        <sz val="10"/>
        <rFont val="Open Sans"/>
        <family val="2"/>
        <charset val="204"/>
      </rPr>
      <t>полностью решетчатый пол,</t>
    </r>
    <r>
      <rPr>
        <sz val="10"/>
        <rFont val="Open Sans"/>
        <family val="2"/>
        <charset val="204"/>
      </rPr>
      <t xml:space="preserve"> максимальная нагрузка – 600 кг на колесо</t>
    </r>
  </si>
  <si>
    <r>
      <t xml:space="preserve"> </t>
    </r>
    <r>
      <rPr>
        <b/>
        <u/>
        <sz val="10"/>
        <rFont val="Open Sans"/>
        <family val="2"/>
        <charset val="204"/>
      </rPr>
      <t>Размер наружн.: 7.0*5.3*3.5м,</t>
    </r>
    <r>
      <rPr>
        <sz val="10"/>
        <rFont val="Open Sans"/>
        <family val="2"/>
        <charset val="204"/>
      </rPr>
      <t xml:space="preserve"> Внутр.: 6.9*3.9*2.7м, Ворота трехстворчатые 3,0х2,7м; Освещение: верхний уровень - 40 ламп по 36Вт, нижний уровень 16 ламп по 36Вт; Воздухообмен: 30000 м³; Горелка RIELLO, тепловая мощность 300 кВт; Температура : цикл покраски –20°С при  -3°С; цикл сушки – 60°/ 80°С; Приточный вентилятор мощность 11 кВт, вытяжной вентилятор: 11 кВт; рециркуляция – 90% теплого воздуха; полностью решетчатый пол, максимальная нагрузка – 600 кг на колесо, угольный фильтр</t>
    </r>
  </si>
  <si>
    <r>
      <t xml:space="preserve"> Размер наружн.: 8.8*5.5*4.3м, Внутр.: 8.6*4.0*3.4м, Ворота трехстворчатые 3,0х3.35м; Освещение: верхний уровень - 48 ламп по 36Вт, нижний уровень 20 ламп по 36Вт; Воздухообмен: 30000 м³; Горелка RIELLO, тепловая мощность 200 кВт; Температура : цикл покраски –20°С при  -3°С; цикл сушки – 60°/ 80°С; Приточный вентилятор мощность11 кВт, вытяжной вентилятор: 7,5 кВт; рециркуляция – 90% теплого воздуха; </t>
    </r>
    <r>
      <rPr>
        <b/>
        <sz val="10"/>
        <rFont val="Open Sans"/>
        <family val="2"/>
        <charset val="204"/>
      </rPr>
      <t>Металлическое</t>
    </r>
    <r>
      <rPr>
        <sz val="1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>основание</t>
    </r>
    <r>
      <rPr>
        <sz val="10"/>
        <rFont val="Open Sans"/>
        <family val="2"/>
        <charset val="204"/>
      </rPr>
      <t xml:space="preserve"> высота 30 см., полнорешетчатый пол; </t>
    </r>
  </si>
  <si>
    <r>
      <t xml:space="preserve"> </t>
    </r>
    <r>
      <rPr>
        <b/>
        <u/>
        <sz val="10"/>
        <rFont val="Open Sans"/>
        <family val="2"/>
        <charset val="204"/>
      </rPr>
      <t>Размер наружн.: 15.2*6.6*5.0м,</t>
    </r>
    <r>
      <rPr>
        <sz val="10"/>
        <rFont val="Open Sans"/>
        <family val="2"/>
        <charset val="204"/>
      </rPr>
      <t xml:space="preserve"> Внутр.: 15.0*5.0*4.5м, Ворота трехстворчатые 4.5х4.0м; </t>
    </r>
    <r>
      <rPr>
        <b/>
        <u/>
        <sz val="10"/>
        <rFont val="Open Sans"/>
        <family val="2"/>
        <charset val="204"/>
      </rPr>
      <t>Освещение: верхний уровень - 80 ламп по 36Вт, нижний уровень 64лампы по 36Вт;  Воздухообмен: 72000 м³; Горелка RIELLO, тепловая мощность 2х300кВт;</t>
    </r>
    <r>
      <rPr>
        <sz val="10"/>
        <rFont val="Open Sans"/>
        <family val="2"/>
        <charset val="204"/>
      </rPr>
      <t xml:space="preserve"> Температура : цикл покраски –20°С при  -3°С; цикл сушки – 60°/ 80°С; </t>
    </r>
    <r>
      <rPr>
        <b/>
        <u/>
        <sz val="10"/>
        <rFont val="Open Sans"/>
        <family val="2"/>
        <charset val="204"/>
      </rPr>
      <t>Приточный вентилятор мощность 2х11 кВт, вытяжной вентилятор: 2х11 кВт</t>
    </r>
    <r>
      <rPr>
        <sz val="10"/>
        <rFont val="Open Sans"/>
        <family val="2"/>
        <charset val="204"/>
      </rPr>
      <t>; рециркуляция – 90% теплого воздуха;  пол два ряда решеток 0,5м х 14,0 м</t>
    </r>
  </si>
  <si>
    <r>
      <rPr>
        <b/>
        <sz val="10"/>
        <rFont val="Open Sans"/>
        <family val="2"/>
        <charset val="204"/>
      </rPr>
      <t>Металлическое основание</t>
    </r>
    <r>
      <rPr>
        <sz val="1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>для ОСК Prima, Diamant, Nordic, Venturi</t>
    </r>
    <r>
      <rPr>
        <sz val="10"/>
        <rFont val="Open Sans"/>
        <family val="2"/>
        <charset val="204"/>
      </rPr>
      <t>. Высота 30 см, нагрузка на колесо 600 кг.</t>
    </r>
  </si>
  <si>
    <r>
      <rPr>
        <b/>
        <sz val="10"/>
        <rFont val="Open Sans"/>
        <family val="2"/>
        <charset val="204"/>
      </rPr>
      <t xml:space="preserve">Повышение мощности теплообменника </t>
    </r>
    <r>
      <rPr>
        <sz val="10"/>
        <rFont val="Open Sans"/>
        <family val="2"/>
        <charset val="204"/>
      </rPr>
      <t>и горелки до 300 кВт для ОСК Prima</t>
    </r>
  </si>
  <si>
    <r>
      <rPr>
        <b/>
        <sz val="10"/>
        <rFont val="Open Sans"/>
        <family val="2"/>
        <charset val="204"/>
      </rPr>
      <t>Газовая горелка RIELLO</t>
    </r>
    <r>
      <rPr>
        <sz val="10"/>
        <rFont val="Open Sans"/>
        <family val="2"/>
        <charset val="204"/>
      </rPr>
      <t xml:space="preserve"> мощностью 200 kWt</t>
    </r>
  </si>
  <si>
    <r>
      <rPr>
        <b/>
        <sz val="10"/>
        <rFont val="Open Sans"/>
        <family val="2"/>
        <charset val="204"/>
      </rPr>
      <t>Дополнительные ворота</t>
    </r>
    <r>
      <rPr>
        <sz val="10"/>
        <rFont val="Open Sans"/>
        <family val="2"/>
        <charset val="204"/>
      </rPr>
      <t xml:space="preserve"> для камер туннельного типа</t>
    </r>
  </si>
  <si>
    <r>
      <t>Пост подготовки к окраске с боковым забором воздуха.</t>
    </r>
    <r>
      <rPr>
        <sz val="10"/>
        <rFont val="Open Sans"/>
        <family val="2"/>
        <charset val="204"/>
      </rPr>
      <t xml:space="preserve"> Размер наружн.: 6.0*3.5м, Внутр.: 6.0*3.5м. Воздухообмен: 15000 м³; вытяжной вентилятор: 5.5 кВт.</t>
    </r>
  </si>
  <si>
    <r>
      <t>Пост подготовки к окраске.</t>
    </r>
    <r>
      <rPr>
        <sz val="10"/>
        <rFont val="Open Sans"/>
        <family val="2"/>
        <charset val="204"/>
      </rPr>
      <t xml:space="preserve"> Размер наружн.: 7.2*3.5м, Внутр.: 6.0*3.5м. Воздухообмен: 15000 м³; вытяжной вентилятор: 5.5 кВт;    </t>
    </r>
    <r>
      <rPr>
        <b/>
        <sz val="10"/>
        <rFont val="Open Sans"/>
        <family val="2"/>
        <charset val="204"/>
      </rPr>
      <t xml:space="preserve">Два ряда напольных решеток,  </t>
    </r>
    <r>
      <rPr>
        <sz val="10"/>
        <rFont val="Open Sans"/>
        <family val="2"/>
        <charset val="204"/>
      </rPr>
      <t>2 х 6,0 х 0,75м.  нагрузка 600 кг на отпечаток колеса.</t>
    </r>
  </si>
  <si>
    <r>
      <t>Пост подготовки к окраске</t>
    </r>
    <r>
      <rPr>
        <sz val="10"/>
        <rFont val="Open Sans"/>
        <family val="2"/>
        <charset val="204"/>
      </rPr>
      <t xml:space="preserve">. Размер наружн.: 7.2*3.5м, Внутр.: 6.0*3.5м, Воздухообмен: 15000 м³; вытяжной вентилятор: 5.5 кВт;   </t>
    </r>
    <r>
      <rPr>
        <b/>
        <sz val="10"/>
        <rFont val="Open Sans"/>
        <family val="2"/>
        <charset val="204"/>
      </rPr>
      <t>Металлическое основание</t>
    </r>
    <r>
      <rPr>
        <sz val="10"/>
        <rFont val="Open Sans"/>
        <family val="2"/>
        <charset val="204"/>
      </rPr>
      <t xml:space="preserve"> высота 30 см., полнорешетчатый пол, нагрузка 600 кг на отпечаток колеса. </t>
    </r>
  </si>
  <si>
    <r>
      <t>Пост подготовки к окраске с боковым забором воздуха.</t>
    </r>
    <r>
      <rPr>
        <sz val="10"/>
        <rFont val="Open Sans"/>
        <family val="2"/>
        <charset val="204"/>
      </rPr>
      <t xml:space="preserve"> Размер наружн.: 7.2*3.5*3.2м, Внутр.: 6.0*3.5*2.7м. верхний пленум размером 6000х3500х400 мм с освещением - 8 светильников  4 х 36Вт ,  боковые и фронтальные шторы. Воздухообмен: 15000 м³; вытяжной вентилятор: 5.5 кВт.</t>
    </r>
  </si>
  <si>
    <r>
      <t>Пост подготовки к окраске.</t>
    </r>
    <r>
      <rPr>
        <sz val="10"/>
        <rFont val="Open Sans"/>
        <family val="2"/>
        <charset val="204"/>
      </rPr>
      <t xml:space="preserve"> Размер наружн.: 7.2*3.5*3.2м, Внутр.: 6.0*3.5*2.7м, верхний пленум размером 6000х3500х400 мм с освещением - 8 светильников  4 х 36Вт ,  боковые и фронтальные шторы. Воздухообмен: 15000 м³; вытяжной вентилятор: 5.5 кВт;  </t>
    </r>
    <r>
      <rPr>
        <b/>
        <sz val="10"/>
        <rFont val="Open Sans"/>
        <family val="2"/>
        <charset val="204"/>
      </rPr>
      <t xml:space="preserve">Два ряда напольных решеток,  </t>
    </r>
    <r>
      <rPr>
        <sz val="10"/>
        <rFont val="Open Sans"/>
        <family val="2"/>
        <charset val="204"/>
      </rPr>
      <t>2 х 6,0 х 0,75м.  нагрузка 600 кг на отпечаток колеса.</t>
    </r>
  </si>
  <si>
    <r>
      <t>Пост подготовки к окраске</t>
    </r>
    <r>
      <rPr>
        <sz val="10"/>
        <rFont val="Open Sans"/>
        <family val="2"/>
        <charset val="204"/>
      </rPr>
      <t xml:space="preserve">. Размер наружн.: 7.2*3.5*3.5м, Внутр.: 6.0*3,5*2.7м, верхний пленум размером 6000х3500х400 мм с освещением - 8 светильников  4 х 36Вт ,  боковые и фронтальные шторы. Воздухообмен: 15000 м³; вытяжной вентилятор: 5.5 кВт; </t>
    </r>
    <r>
      <rPr>
        <b/>
        <sz val="10"/>
        <rFont val="Open Sans"/>
        <family val="2"/>
        <charset val="204"/>
      </rPr>
      <t>Металлическое основание</t>
    </r>
    <r>
      <rPr>
        <sz val="10"/>
        <rFont val="Open Sans"/>
        <family val="2"/>
        <charset val="204"/>
      </rPr>
      <t xml:space="preserve"> высота 30 см., полнорешетчатый пол, нагрузка 600 кг на отпечаток колеса. </t>
    </r>
  </si>
  <si>
    <r>
      <t xml:space="preserve"> </t>
    </r>
    <r>
      <rPr>
        <b/>
        <u/>
        <sz val="10"/>
        <rFont val="Open Sans"/>
        <family val="2"/>
        <charset val="204"/>
      </rPr>
      <t xml:space="preserve">Пост подготовки к окраске с подогревом воздуха и с боковым забором воздуха. </t>
    </r>
    <r>
      <rPr>
        <sz val="10"/>
        <rFont val="Open Sans"/>
        <family val="2"/>
        <charset val="204"/>
      </rPr>
      <t xml:space="preserve"> Размер наружн.: 7.2*3.5*3.2м, Внутр.: 6.0*3.5*2.7м. верхний пленум размером 6000х3500х400 мм с освещением - 8 светильников  4 х 36Вт ,  боковые и фронтальные шторы. Воздухообмен: 18000 м³; Горелка RIELLO, тепловая мощность 200 кВт; приточный вентилятор: 5,5 кВт; вытяжной вентилятор: 5.5 кВт.</t>
    </r>
  </si>
  <si>
    <r>
      <t xml:space="preserve"> </t>
    </r>
    <r>
      <rPr>
        <b/>
        <u/>
        <sz val="10"/>
        <rFont val="Open Sans"/>
        <family val="2"/>
        <charset val="204"/>
      </rPr>
      <t>Пост подготовки к окраске с подогревом воздуха</t>
    </r>
    <r>
      <rPr>
        <sz val="10"/>
        <rFont val="Open Sans"/>
        <family val="2"/>
        <charset val="204"/>
      </rPr>
      <t xml:space="preserve">. Размер наружн.: 7.2*3.5*3.2м, Внутр.: 6.0*3.5*2.7м, верхний пленум размером 6000х3500х400 мм с освещением - 8 светильников  4 х 36Вт ,  боковые и фронтальные шторы. Воздухообмен: 18000 м³; Горелка RIELLO, тепловая мощность 200 кВт; приточный вентилятор: 5,5 кВт; вытяжной вентилятор: 5.5 кВт;               </t>
    </r>
    <r>
      <rPr>
        <b/>
        <sz val="10"/>
        <rFont val="Open Sans"/>
        <family val="2"/>
        <charset val="204"/>
      </rPr>
      <t>Два ряда напольных решеток</t>
    </r>
    <r>
      <rPr>
        <sz val="10"/>
        <rFont val="Open Sans"/>
        <family val="2"/>
        <charset val="204"/>
      </rPr>
      <t>,  2 х 6,0 х 0,75м.  нагрузка 600 кг на отпечаток колеса.</t>
    </r>
  </si>
  <si>
    <r>
      <t xml:space="preserve"> </t>
    </r>
    <r>
      <rPr>
        <b/>
        <u/>
        <sz val="10"/>
        <rFont val="Open Sans"/>
        <family val="2"/>
        <charset val="204"/>
      </rPr>
      <t>Пост подготовки к окраске с подогревом воздуха и металлическим основанием</t>
    </r>
    <r>
      <rPr>
        <sz val="10"/>
        <rFont val="Open Sans"/>
        <family val="2"/>
        <charset val="204"/>
      </rPr>
      <t xml:space="preserve">. Размер наружн.: 7.2*3.5*3.5м, Внутр.: 6.0*3.5*2.7м, верхний пленум размером 6000х3500х400 мм с освещением - 8 светильников  4 х 36Вт ,  боковые и фронтальные шторы. Воздухообмен: 18000 м³; Горелка RIELLO, тепловая мощность 185 кВт; приточный вентилятор:5,5 кВт; вытяжной вентилятор: 5.5 кВт;  </t>
    </r>
    <r>
      <rPr>
        <b/>
        <sz val="10"/>
        <rFont val="Open Sans"/>
        <family val="2"/>
        <charset val="204"/>
      </rPr>
      <t>Металлическое основание в</t>
    </r>
    <r>
      <rPr>
        <sz val="10"/>
        <rFont val="Open Sans"/>
        <family val="2"/>
        <charset val="204"/>
      </rPr>
      <t xml:space="preserve">ысота 30 см., полнорешетчатый пол, нагрузка 600 кг на отпечаток колеса. </t>
    </r>
  </si>
  <si>
    <t>Кантователь двигателя, грузоподъемность 600 кг.  Оперативная высота - 820мм</t>
  </si>
  <si>
    <r>
      <t xml:space="preserve">Аппарат для выпрямления стальных поверхностей с набором аксессуаров.  Микропроцессорный контроль.  Автоматический переход в режим охлаждения. Таймер.  </t>
    </r>
    <r>
      <rPr>
        <b/>
        <sz val="10"/>
        <rFont val="Open Sans"/>
        <family val="2"/>
        <charset val="204"/>
      </rPr>
      <t>Максимальный ток 5000А</t>
    </r>
    <r>
      <rPr>
        <sz val="10"/>
        <rFont val="Open Sans"/>
        <family val="2"/>
        <charset val="204"/>
      </rPr>
      <t>. 220 или 380В.</t>
    </r>
  </si>
  <si>
    <r>
      <t xml:space="preserve">Аппарат для  выпрямления стальных поверхностей с набором аксессуаров.  </t>
    </r>
    <r>
      <rPr>
        <b/>
        <sz val="10"/>
        <rFont val="Open Sans"/>
        <family val="2"/>
        <charset val="204"/>
      </rPr>
      <t>Автоматический выбор параметров сварки</t>
    </r>
    <r>
      <rPr>
        <sz val="10"/>
        <rFont val="Open Sans"/>
        <family val="2"/>
        <charset val="204"/>
      </rPr>
      <t xml:space="preserve">. </t>
    </r>
    <r>
      <rPr>
        <b/>
        <sz val="10"/>
        <rFont val="Open Sans"/>
        <family val="2"/>
        <charset val="204"/>
      </rPr>
      <t>LCD дисплей.</t>
    </r>
    <r>
      <rPr>
        <sz val="10"/>
        <rFont val="Open Sans"/>
        <family val="2"/>
        <charset val="204"/>
      </rPr>
      <t xml:space="preserve"> Микропроцессорный контроль.  Автоматический переход в режим охлаждения. </t>
    </r>
    <r>
      <rPr>
        <b/>
        <sz val="10"/>
        <rFont val="Open Sans"/>
        <family val="2"/>
        <charset val="204"/>
      </rPr>
      <t>Максимальный ток 5000А</t>
    </r>
    <r>
      <rPr>
        <sz val="10"/>
        <rFont val="Open Sans"/>
        <family val="2"/>
        <charset val="204"/>
      </rPr>
      <t>.  220 или 380В.</t>
    </r>
  </si>
  <si>
    <r>
      <t xml:space="preserve">Аппарат для контактной точечной сварки и выпрямления стальных поверхностей с набором аксессуаров.  </t>
    </r>
    <r>
      <rPr>
        <b/>
        <sz val="10"/>
        <rFont val="Open Sans"/>
        <family val="2"/>
        <charset val="204"/>
      </rPr>
      <t>Автоматический выбор параметров сварки</t>
    </r>
    <r>
      <rPr>
        <sz val="10"/>
        <rFont val="Open Sans"/>
        <family val="2"/>
        <charset val="204"/>
      </rPr>
      <t xml:space="preserve">. </t>
    </r>
    <r>
      <rPr>
        <b/>
        <sz val="10"/>
        <rFont val="Open Sans"/>
        <family val="2"/>
        <charset val="204"/>
      </rPr>
      <t>LCD дисплей.</t>
    </r>
    <r>
      <rPr>
        <sz val="10"/>
        <rFont val="Open Sans"/>
        <family val="2"/>
        <charset val="204"/>
      </rPr>
      <t xml:space="preserve"> Микропроцессорный контроль.  Автоматический переход в режим охлаждения. </t>
    </r>
    <r>
      <rPr>
        <b/>
        <sz val="10"/>
        <rFont val="Open Sans"/>
        <family val="2"/>
        <charset val="204"/>
      </rPr>
      <t>Максимальный ток 5200А</t>
    </r>
    <r>
      <rPr>
        <sz val="10"/>
        <rFont val="Open Sans"/>
        <family val="2"/>
        <charset val="204"/>
      </rPr>
      <t>. Сварка пластин толщиной до 0,8мм+1,0мм. 220В.</t>
    </r>
  </si>
  <si>
    <r>
      <t xml:space="preserve">Электронный сварочный аппарат для точечной сварки с микропроцессорным управлением, оборудованный споттером и </t>
    </r>
    <r>
      <rPr>
        <b/>
        <sz val="10"/>
        <rFont val="Open Sans"/>
        <family val="2"/>
        <charset val="204"/>
      </rPr>
      <t>пневматическими Х образными клещами.</t>
    </r>
    <r>
      <rPr>
        <sz val="1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 xml:space="preserve">Максимальный ток 9900А. </t>
    </r>
    <r>
      <rPr>
        <sz val="10"/>
        <rFont val="Open Sans"/>
        <family val="2"/>
        <charset val="204"/>
      </rPr>
      <t>Максимальная мощность 26,8 кВт. Сварка пластин толщиной до</t>
    </r>
    <r>
      <rPr>
        <b/>
        <sz val="10"/>
        <rFont val="Open Sans"/>
        <family val="2"/>
        <charset val="204"/>
      </rPr>
      <t xml:space="preserve"> 2,5мм+2,5мм. </t>
    </r>
    <r>
      <rPr>
        <sz val="10"/>
        <rFont val="Open Sans"/>
        <family val="2"/>
        <charset val="204"/>
      </rPr>
      <t>Сила сжатия на клещах 180 кг. Таймер.  Напряжение 380В.</t>
    </r>
  </si>
  <si>
    <r>
      <t xml:space="preserve">Электронный сварочный аппарат для точечной сварки с микропроцессорным управлением, оборудованный споттером и </t>
    </r>
    <r>
      <rPr>
        <b/>
        <sz val="10"/>
        <rFont val="Open Sans"/>
        <family val="2"/>
        <charset val="204"/>
      </rPr>
      <t>пневматическими С образными  клещами.</t>
    </r>
    <r>
      <rPr>
        <sz val="1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 xml:space="preserve">Максимальный ток 9900А. </t>
    </r>
    <r>
      <rPr>
        <sz val="10"/>
        <rFont val="Open Sans"/>
        <family val="2"/>
        <charset val="204"/>
      </rPr>
      <t>Максимальная мощность 26,8 кВт. Сварка пластин толщиной до</t>
    </r>
    <r>
      <rPr>
        <b/>
        <sz val="10"/>
        <rFont val="Open Sans"/>
        <family val="2"/>
        <charset val="204"/>
      </rPr>
      <t xml:space="preserve"> 2,5мм+2,5мм. </t>
    </r>
    <r>
      <rPr>
        <sz val="10"/>
        <rFont val="Open Sans"/>
        <family val="2"/>
        <charset val="204"/>
      </rPr>
      <t>Сила сжатия на клещах 180 кг. Таймер.  Напряжение 380В.</t>
    </r>
  </si>
  <si>
    <r>
      <t>Профессиональный инвертерный сварочный аппарат с горелкой , кабелем массы и редуктором давления для сварки электродной проволокой в среде защитного газа (технология MIG/MAG). Сварка: сталь, нержавеющая сталь, алюминий. Диаметр сварной проволоки 0,6-1,6 мм. 4х роликовый механизм протяжки проволоки.</t>
    </r>
    <r>
      <rPr>
        <b/>
        <sz val="10"/>
        <color rgb="FFFF000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 xml:space="preserve">Диапазон тока 35-320А, 380В. </t>
    </r>
  </si>
  <si>
    <r>
      <t>Стенд с приспособлениями и аксессуарами для кузовного ремонта</t>
    </r>
    <r>
      <rPr>
        <b/>
        <sz val="10"/>
        <color indexed="30"/>
        <rFont val="Open Sans"/>
        <family val="2"/>
        <charset val="204"/>
      </rPr>
      <t xml:space="preserve"> </t>
    </r>
  </si>
  <si>
    <r>
      <t>Передвижной комплекс для солидола раздачи с тележкой под бочки 180-200л. Насос: 50:1, раб. давление 3-8 Bar., мак. давл. жидкости 400 Bar., произв. 800 гр./мин., Ø крышки 600мм</t>
    </r>
    <r>
      <rPr>
        <sz val="10"/>
        <color indexed="8"/>
        <rFont val="Open Sans"/>
        <family val="2"/>
        <charset val="204"/>
      </rPr>
      <t xml:space="preserve">., </t>
    </r>
    <r>
      <rPr>
        <sz val="10"/>
        <rFont val="Open Sans"/>
        <family val="2"/>
        <charset val="204"/>
      </rPr>
      <t>Ø мембраны 585 мм</t>
    </r>
    <r>
      <rPr>
        <sz val="10"/>
        <color indexed="8"/>
        <rFont val="Open Sans"/>
        <family val="2"/>
        <charset val="204"/>
      </rPr>
      <t>, пистолет для раздачи</t>
    </r>
  </si>
  <si>
    <r>
      <t>Передвижной комплекс для солидола раздачи с тележкой под бочки 180-200л. и катушкой со шлангом 10м. Насос: 50:1, раб. давление 3-8 Bar., мак. давл. жидкости 400 Bar., произв. 600гр./мин, Ø крышки 600мм</t>
    </r>
    <r>
      <rPr>
        <sz val="10"/>
        <color indexed="8"/>
        <rFont val="Open Sans"/>
        <family val="2"/>
        <charset val="204"/>
      </rPr>
      <t xml:space="preserve">., </t>
    </r>
    <r>
      <rPr>
        <sz val="10"/>
        <rFont val="Open Sans"/>
        <family val="2"/>
        <charset val="204"/>
      </rPr>
      <t>Ø мембраны 585 мм</t>
    </r>
    <r>
      <rPr>
        <sz val="10"/>
        <color indexed="8"/>
        <rFont val="Open Sans"/>
        <family val="2"/>
        <charset val="204"/>
      </rPr>
      <t>, пистолет для раздачи.</t>
    </r>
  </si>
  <si>
    <t>Цена $
розн</t>
  </si>
  <si>
    <t xml:space="preserve"> Электрическая установка для замены тормозной жидкости. Для дизельных и бензиновых двигателей. Рабочее давление: 80-120PSI.  Питание: 12В</t>
  </si>
  <si>
    <t>A235СМ
(PEAK 208C)</t>
  </si>
  <si>
    <t>A240СМ
(PEAK 209C)</t>
  </si>
  <si>
    <t>A245СМ
(PEAK 210C)</t>
  </si>
  <si>
    <t>A245ACМ
(PEAK 210AC)</t>
  </si>
  <si>
    <t>A250СНМ
(PEAK 211CH)</t>
  </si>
  <si>
    <t>A255СНМ
(PEAK 212CH)</t>
  </si>
  <si>
    <t>A268СНМ
(PEAK 215CH)</t>
  </si>
  <si>
    <t>A245C
(PEAK 210C)
Пульт управления</t>
  </si>
  <si>
    <t>A440
(PEAK 409)</t>
  </si>
  <si>
    <t>A440A
(PEAK 409A)</t>
  </si>
  <si>
    <t>A455
(PEAK 412)</t>
  </si>
  <si>
    <t>A455A
(PEAK 412A)</t>
  </si>
  <si>
    <t>A465
(PEAK 414)</t>
  </si>
  <si>
    <t>Окрасочно сушильные камеры для микроавтобусов</t>
  </si>
  <si>
    <t>ОКРАСОЧНО-СУШИЛЬНЫЕ КАМЕРЫ И                                                                                                                                          ПОСТЫ ПОДГОТОВКИ К ОКРАСКЕ</t>
  </si>
  <si>
    <t>Фото</t>
  </si>
  <si>
    <t>Пресс напольный гидравлический, ручной. Развиваемое усилие: 12,0 т. Привод: ручной гидронасос. Ход штока: 150мм. Мин. рабочая дистанция: 30мм. Макс. рабочая дистанция: 750мм.</t>
  </si>
  <si>
    <t>Пресс напольный гидравлический, ручной. Развиваемое усилие: 20,0 т. Привод: ручной гидронасос. Ход штока: 160мм. Мин. рабочая дистанция:80мм. Макс. рабочая дистанция: 1080мм.</t>
  </si>
  <si>
    <t>Пресс настольный гидравлический, ручной. Развиваемое усилие: 10,0 т. Привод: ручной гидронасос. Ход штока: 135мм. Мин. рабочая дистанция: 90мм. Макс. рабочая дистанция: 358мм.</t>
  </si>
  <si>
    <t>Пресс напольный гидравлический, ручной. Развиваемое усилие: 10,0 т. Привод: ручной гидронасос. Ход штока: 135мм. Мин. рабочая дистанция: 90мм. Макс. рабочая дистанция: 858мм.</t>
  </si>
  <si>
    <t>Пресс напольный гидравлический, ручной. Развиваемое усилие: 20,0 т. Привод: ручной гидронасос.  Ход штока: 145мм. Мин. рабочая дистанция: 90мм. Макс. рабочая дистанция: 1035мм.</t>
  </si>
  <si>
    <t>Пресс напольный гидравлический, c ножным приводом Развиваемое усилие: 10,0 т. Привод: ручной гидронасос. Ход штока: 135мм. Мин. рабочая дистанция: 90мм. Макс. рабочая дистанция: 858мм.</t>
  </si>
  <si>
    <t>Пресс напольный гидравлический, c ножным приводом. Развиваемое усилие: 20,0 т. Привод: ручной гидронасос.  Ход штока: 145мм. Мин. рабочая дистанция: 90мм. Макс. рабочая дистанция: 1035мм.</t>
  </si>
  <si>
    <t>Пресс напольный гидравлический, ручной. Развиваемое усилие: 30,0 т. Привод: ручной гидронасос.  Ход штока: 150мм. Мин. рабочая дистанция: 130мм. Макс. рабочая дистанция: 820мм.</t>
  </si>
  <si>
    <t>Пресс напольный гидравлический, ручной. Развиваемое усилие: 40,0 т. Привод: ручной гидронасос. Ход штока: 235мм. Мин. рабочая дистанция: 100мм. Макс. рабочая дистанция: 885мм.</t>
  </si>
  <si>
    <t>Пресс напольный гидравлический, ручной. Развиваемое усилие: 50,0 т. Привод: ручной гидронасос. Ход штока: 235мм. Мин. рабочая дистанция: 100мм. Макс. рабочая дистанция: 885мм.</t>
  </si>
  <si>
    <t xml:space="preserve"> Кран гаражный гидравлический, складной.  Грузоподъемность 1,0 т. Высота подъема 2380мм. Длина стрелы 1515мм. Высота крана 1400мм.</t>
  </si>
  <si>
    <t xml:space="preserve"> Кран гаражный гидравлический, складной.  Грузоподъемность 2,0 т. Высота подъема 2380мм. Длина стрелы 1500мм. Высота крана 1400мм.</t>
  </si>
  <si>
    <t xml:space="preserve"> Кран гаражный гидравлический. Грузоподъемность 3,0 т. Высота подъема 2200мм. Высота крана 1400мм.</t>
  </si>
  <si>
    <t>Домкрат подкатой Грузоподъемность: 3,0 т. Мин. высота подъема: 150мм. Макс. высота подъема:  510мм. Педаль быстрого подъема</t>
  </si>
  <si>
    <t>Домкрат подкатой, длиннобазный Грузоподъемность: 2,0 т. Мин. высота подъема: 140мм. Макс. высота подъема: 660мм.</t>
  </si>
  <si>
    <t>Домкрат подкатой, длиннобазный Грузоподъемность: 3,0 т. Мин. высота подъема: 145мм. Макс. высота подъема:  610мм.</t>
  </si>
  <si>
    <t>Домкрат бутылочный. Грузоподъемность: 12,0 т. Мин. высота подъема: 150мм. Макс. высота подъема:  480мм</t>
  </si>
  <si>
    <t>Домкрат бутылочный. Грузоподъемность: 20,0 т. Мин. высота подъема: 160мм. Макс. высота подъема:  490мм</t>
  </si>
  <si>
    <t>Домкрат бутылочный. Грузоподъемность: 30,0 т. Мин. высота подъема: 190мм. Макс. высота подъема:  470мм</t>
  </si>
  <si>
    <t>Домкрат бутылочный. Грузоподъемность: 35,0 т. Мин. высота подъема: 190мм. Макс. высота подъема:  470мм</t>
  </si>
  <si>
    <t>Домкрат бутылочный. Грузоподъемность: 50,0 т. Мин. высота подъема: 190мм. Макс. высота подъема:  470мм</t>
  </si>
  <si>
    <t xml:space="preserve">Набор гидрорастяжек. Гидроцилиндр, усилие:  10,0 т. </t>
  </si>
  <si>
    <t xml:space="preserve">Насос гидравлический ручной Развиваемое усилие: 10,0 т. Давление:  70 МПа. </t>
  </si>
  <si>
    <t>Гидроцилиндр «обратый», для стягивания. Развиваемое усилие: 10,0 т. Мин. рабочая дистанция:  585мм. Макс. рабочая дистанция: 715 мм. Ход штока: 130мм</t>
  </si>
  <si>
    <t>Гидроцилиндр «обратый», для стягивания. Развиваемое усилие: 5,0 т. Мин. рабочая дистанция:  535мм. Макс. рабочая дистанция: 665мм. Ход штока: 130мм</t>
  </si>
  <si>
    <t>Стойка автомобильная 2 т. с регулируемой величиной подъема.  (Комплект 2 шт.) Нагрузка 2т. Высота подхвата: 260мм Высота подъема: 410мм.</t>
  </si>
  <si>
    <t xml:space="preserve">Стойка автомобильная с регулируемой величиной подъема.  (Комплект 2 шт.)  Нагрузка 3т. Высота подхвата: 295мм Высота подъема: 435мм. </t>
  </si>
  <si>
    <t>Держатель двигателя, грузоподъемность 0,5т, Кол-во подъемныx винтов - 1, длина 1500 мм, два подвеса</t>
  </si>
  <si>
    <t>Держатель двигателя, грузоподъемность 0,5т, Кол-во подъемныx винтов - 1, длина 1800 мм, два подвеса</t>
  </si>
  <si>
    <r>
      <t xml:space="preserve">Аппарат для контактной точечной сварки и выпрямления стальных поверхностей с набором аксессуаров. </t>
    </r>
    <r>
      <rPr>
        <b/>
        <sz val="10"/>
        <rFont val="Open Sans"/>
        <family val="2"/>
        <charset val="204"/>
      </rPr>
      <t xml:space="preserve"> Автоматический выбор параметров сварки.</t>
    </r>
    <r>
      <rPr>
        <sz val="10"/>
        <rFont val="Open Sans"/>
        <family val="2"/>
        <charset val="204"/>
      </rPr>
      <t xml:space="preserve"> </t>
    </r>
    <r>
      <rPr>
        <b/>
        <sz val="10"/>
        <rFont val="Open Sans"/>
        <family val="2"/>
        <charset val="204"/>
      </rPr>
      <t>LCD дисплей.</t>
    </r>
    <r>
      <rPr>
        <sz val="10"/>
        <rFont val="Open Sans"/>
        <family val="2"/>
        <charset val="204"/>
      </rPr>
      <t xml:space="preserve"> Микропроцессорный контроль. </t>
    </r>
    <r>
      <rPr>
        <b/>
        <sz val="10"/>
        <rFont val="Open Sans"/>
        <family val="2"/>
        <charset val="204"/>
      </rPr>
      <t>Максимальный ток 5400А</t>
    </r>
    <r>
      <rPr>
        <sz val="10"/>
        <rFont val="Open Sans"/>
        <family val="2"/>
        <charset val="204"/>
      </rPr>
      <t xml:space="preserve">. Сварка пластин толщиной до 0,8мм+1,2мм.  380В.  </t>
    </r>
    <r>
      <rPr>
        <b/>
        <sz val="10"/>
        <rFont val="Open Sans"/>
        <family val="2"/>
        <charset val="204"/>
      </rPr>
      <t>Пневматическая вакуумная присоска в комплекте.</t>
    </r>
  </si>
  <si>
    <t>IR  4</t>
  </si>
  <si>
    <t>Вакуумная установка для маслозамены через щупы. Емкость бака 30л.. Давление вакуума 8 Bar. Макс. давление откачки 1 Bar. Скорость откачки 6л./мин.  6 щупов.</t>
  </si>
  <si>
    <t>GS-432</t>
  </si>
  <si>
    <t>FS-ER102/8001</t>
  </si>
  <si>
    <t>Электромеханическая  катушка со шлангом для удаления выхлопных газов (шланг 8,0м. х Ø102 мм)</t>
  </si>
  <si>
    <r>
      <t xml:space="preserve"> </t>
    </r>
    <r>
      <rPr>
        <b/>
        <u/>
        <sz val="10"/>
        <rFont val="Open Sans"/>
        <family val="2"/>
        <charset val="204"/>
      </rPr>
      <t>Размер наружн.: 7.0*5.3*3.4м,</t>
    </r>
    <r>
      <rPr>
        <sz val="10"/>
        <rFont val="Open Sans"/>
        <family val="2"/>
        <charset val="204"/>
      </rPr>
      <t xml:space="preserve"> Внутр.: 6.9*3.9*2.65м, Ворота трехстворчатые 3.0х2.65м; </t>
    </r>
    <r>
      <rPr>
        <b/>
        <u/>
        <sz val="10"/>
        <rFont val="Open Sans"/>
        <family val="2"/>
        <charset val="204"/>
      </rPr>
      <t>Освещение: верхний уровень - 32 лампы по 36Вт</t>
    </r>
    <r>
      <rPr>
        <sz val="10"/>
        <rFont val="Open Sans"/>
        <family val="2"/>
        <charset val="204"/>
      </rPr>
      <t xml:space="preserve"> ; </t>
    </r>
    <r>
      <rPr>
        <b/>
        <u/>
        <sz val="10"/>
        <rFont val="Open Sans"/>
        <family val="2"/>
        <charset val="204"/>
      </rPr>
      <t xml:space="preserve">Воздухообмен: 21000 м³; Горелка RIELLO, тепловая мощность 200 кВт; </t>
    </r>
    <r>
      <rPr>
        <sz val="10"/>
        <rFont val="Open Sans"/>
        <family val="2"/>
        <charset val="204"/>
      </rPr>
      <t xml:space="preserve">Температура : цикл покраски –20°С при  -3°С; цикл сушки – 60°/ 80°С; </t>
    </r>
    <r>
      <rPr>
        <b/>
        <u/>
        <sz val="10"/>
        <rFont val="Open Sans"/>
        <family val="2"/>
        <charset val="204"/>
      </rPr>
      <t xml:space="preserve">Приточный вентилятор турбинного типа мощностью 5,5 кВт.; Вытяжной вентилятор турбинного типа мощность 5,5 кВт, </t>
    </r>
    <r>
      <rPr>
        <sz val="10"/>
        <rFont val="Open Sans"/>
        <family val="2"/>
        <charset val="204"/>
      </rPr>
      <t>рециркуляция – 90% теплого воздуха; Полностью решетчатый пол. максимальная нагрузка – 600 кг на колесо</t>
    </r>
  </si>
  <si>
    <r>
      <rPr>
        <b/>
        <sz val="10"/>
        <rFont val="Open Sans"/>
        <family val="2"/>
        <charset val="204"/>
      </rPr>
      <t xml:space="preserve">Металлическое основание для ОСК Basic и Profi. </t>
    </r>
    <r>
      <rPr>
        <sz val="10"/>
        <rFont val="Open Sans"/>
        <family val="2"/>
        <charset val="204"/>
      </rPr>
      <t>Высота 25 см, нагрузка на колесо 600 кг.</t>
    </r>
  </si>
  <si>
    <t>FS-HR76/10000</t>
  </si>
  <si>
    <t>FS-HR102/10000</t>
  </si>
  <si>
    <t>Катушка со шлангом для удаления выхлопных газов (шланг 10,0м. х Ø76 мм)   Механическая пружина возврата шланга. Комплект поставки: шланг из термостойкого армированного эластомера (TPE)., резиновое газоприемное сопло с рукояткой, стопор, салазки для крепления.</t>
  </si>
  <si>
    <t>Катушка со шлангом для удаления выхлопных газов (шланг 10,0м. х Ø102 мм)   Механическая пружина возврата шланга. Комплект поставки: шланг из термостойкого армированного эластомера (TPE)., резиновое газоприемное сопло с рукояткой, стопор, салазки для крепления.</t>
  </si>
  <si>
    <t>FS-  ER102/1000</t>
  </si>
  <si>
    <t>Электромеханическая катушка со шлангом для удаления выхлопных газов (шланг 10м. х O102 мм). Электрический привод возврата шланга. Комплект поставки: шланг из термостойкого армированного эластомера (TPE)., резиновое газоприемное сопло с рукояткой, стопор, салазки для крепления.</t>
  </si>
  <si>
    <t>FS-H76/800</t>
  </si>
  <si>
    <t>FS-H102/800</t>
  </si>
  <si>
    <t>Шланг для удаления выхлопных газов термостойкий до +200°С, Ø 76мм, длина 8,0м. Армирован  профильной спиралью.</t>
  </si>
  <si>
    <t xml:space="preserve">Шланг для удаления выхлопных газов термостойкий до +200°С, Ø 102мм, длина 8,0м. Армирован профильной спиралью. </t>
  </si>
  <si>
    <r>
      <t xml:space="preserve">Аппарат для  выпрямления стальных поверхностей.  </t>
    </r>
    <r>
      <rPr>
        <b/>
        <sz val="10"/>
        <rFont val="Open Sans"/>
        <family val="2"/>
        <charset val="204"/>
      </rPr>
      <t>Автоматический выбор параметров сварки</t>
    </r>
    <r>
      <rPr>
        <sz val="10"/>
        <rFont val="Open Sans"/>
        <family val="2"/>
        <charset val="204"/>
      </rPr>
      <t xml:space="preserve">. </t>
    </r>
    <r>
      <rPr>
        <b/>
        <sz val="10"/>
        <rFont val="Open Sans"/>
        <family val="2"/>
        <charset val="204"/>
      </rPr>
      <t>LCD дисплей.</t>
    </r>
    <r>
      <rPr>
        <sz val="10"/>
        <rFont val="Open Sans"/>
        <family val="2"/>
        <charset val="204"/>
      </rPr>
      <t xml:space="preserve"> Микропроцессорный контроль.  Автоматический переход в режим охлаждения. </t>
    </r>
    <r>
      <rPr>
        <b/>
        <sz val="10"/>
        <rFont val="Open Sans"/>
        <family val="2"/>
        <charset val="204"/>
      </rPr>
      <t>Максимальный ток 3800А</t>
    </r>
    <r>
      <rPr>
        <sz val="10"/>
        <rFont val="Open Sans"/>
        <family val="2"/>
        <charset val="204"/>
      </rPr>
      <t>.  220В.</t>
    </r>
  </si>
  <si>
    <t>ИНФРАКРАСНЫЕ КОРОТКОВОЛНОВЫЕ СУШИЛЬНЫЕ УСТАНОВКИ</t>
  </si>
  <si>
    <t xml:space="preserve">Пресс напольный гидравлический, ручной. Развиваемое усилие: 30,0 т. Привод: ручной гидронасос. </t>
  </si>
  <si>
    <t>Держатель (подвес) для гаражного крана, грузоподъемность - 680 кг</t>
  </si>
  <si>
    <t>Домкрат бутылочный 32 т.</t>
  </si>
  <si>
    <t>Домкрат бутылочный 50 т.</t>
  </si>
  <si>
    <t>ZX1001Y
Новинка!</t>
  </si>
  <si>
    <t>ZX1001Z
Новинка!</t>
  </si>
  <si>
    <t>Кантователь двигателя передвижной, г/п 450 кг., высота</t>
  </si>
  <si>
    <t xml:space="preserve">Кантователь двигателя передвижной, складной г/п 900 кг., высота </t>
  </si>
  <si>
    <t>ZX0601-2
Новинка!</t>
  </si>
  <si>
    <t>ZX0601-5B
Новинка</t>
  </si>
  <si>
    <t xml:space="preserve"> ZX0104A-4
Новинка!</t>
  </si>
  <si>
    <t xml:space="preserve">                         Автоматизированные системы для замены масла</t>
  </si>
  <si>
    <t>HPMCO-01</t>
  </si>
  <si>
    <t xml:space="preserve">Пистолет для подачи масла </t>
  </si>
  <si>
    <t xml:space="preserve">Ванна для пистолета подачи масла </t>
  </si>
  <si>
    <t>Насос для масла (для бочки 200 л.)</t>
  </si>
  <si>
    <t>Катушка со шлангом</t>
  </si>
  <si>
    <t>Датчик уровня масла в бочке</t>
  </si>
  <si>
    <t xml:space="preserve">HPMCO-04 </t>
  </si>
  <si>
    <t>HPMCO-04-2</t>
  </si>
  <si>
    <t>HPMCO-48</t>
  </si>
  <si>
    <t>M013</t>
  </si>
  <si>
    <t>M012</t>
  </si>
  <si>
    <t>M014</t>
  </si>
  <si>
    <t>M015</t>
  </si>
  <si>
    <t>M016</t>
  </si>
  <si>
    <t>PU-1</t>
  </si>
  <si>
    <t>PU-2</t>
  </si>
  <si>
    <t>PU-3</t>
  </si>
  <si>
    <t>Пульт управления на 1 пост с функцией печати</t>
  </si>
  <si>
    <t>LED дисплей</t>
  </si>
  <si>
    <t>Блок управления подачей масла</t>
  </si>
  <si>
    <t>M001</t>
  </si>
  <si>
    <t>M002</t>
  </si>
  <si>
    <t>M003</t>
  </si>
  <si>
    <t>M004</t>
  </si>
  <si>
    <t>M005</t>
  </si>
  <si>
    <t>M006</t>
  </si>
  <si>
    <t>M007</t>
  </si>
  <si>
    <t>M008</t>
  </si>
  <si>
    <t>Шланг 1 м</t>
  </si>
  <si>
    <t>Шланг 2 м</t>
  </si>
  <si>
    <t>M009</t>
  </si>
  <si>
    <t>M010</t>
  </si>
  <si>
    <t>M011</t>
  </si>
  <si>
    <t>M018</t>
  </si>
  <si>
    <t>M019</t>
  </si>
  <si>
    <t>M020</t>
  </si>
  <si>
    <t>M021</t>
  </si>
  <si>
    <t>Пульт управления всеми постами (Максимум 12 стандартных пультов, 48 пистолетов)</t>
  </si>
  <si>
    <t>Инструмент для сборки магистрали</t>
  </si>
  <si>
    <t>Переходник</t>
  </si>
  <si>
    <t>Труба d25*T3 - 1 м</t>
  </si>
  <si>
    <t xml:space="preserve">Резервуар для масла 1000 л. </t>
  </si>
  <si>
    <t>Переходник для труб</t>
  </si>
  <si>
    <t>Тройник</t>
  </si>
  <si>
    <t>Прямой переходник</t>
  </si>
  <si>
    <t>Переходник между трубой и блоком управления маслом</t>
  </si>
  <si>
    <t>Кол-во масел</t>
  </si>
  <si>
    <t>Кол-во постов</t>
  </si>
  <si>
    <t>Кол-во</t>
  </si>
  <si>
    <t>Сумма
розн.</t>
  </si>
  <si>
    <t>Базовый комплект оборудования</t>
  </si>
  <si>
    <t>Редуктор давления с краном</t>
  </si>
  <si>
    <t>Цена базового комплекта</t>
  </si>
  <si>
    <t>Дополнительное оборудование</t>
  </si>
  <si>
    <t>Тупиковый</t>
  </si>
  <si>
    <t>Итого стоимость комплекта</t>
  </si>
  <si>
    <t>Автоматизированные системы для замены масла</t>
  </si>
  <si>
    <t>Автоматизированная стационарная cистема раздачи и учета масла, на 1 рабочее место
Состав комплекта:
1. Пульт управления - 1 шт.
2. LED дисплей - 1 шт.
3. Блок управления подачей масла - 1 шт.
4. Редуктор давления с краном - 2 шт.
5. Катушка со шлангом - 1 шт.
6. Датчик уровня масла в бочке - 1 шт.
7. Насос для масла (для бочки 200 л.) - 1 шт.
8, Пистолет для подачи масла - 1 шт.
9. Ванна для пистолета подачи масла - 1 шт.
10.Тройник - 2 шт.
11. Шланг 1 м - 2 шт.</t>
  </si>
  <si>
    <t>Автоматизированная стационарная cистема раздачи и учета масла, на 4 рабочих места с 1 маслом
Состав комплекта:
1. Пульт управления - 1 шт.
2. LED дисплей - 4 шт.
3. Блок управления подачей масла - 4 шт.
4. Редуктор давления с краном - 5 шт.
5. Катушка со шлангом - 4 шт.
6. Датчик уровня масла в бочке - 1 шт.
7. Насос для масла (для бочки 200 л.) - 1 шт.
8, Пистолет для подачи масла - 4 шт.
9. Ванна для пистолета подачи масла - 4 шт.
10.Тройник - 5 шт.
11. Шланг 1 м - 5 шт.</t>
  </si>
  <si>
    <t>Автоматизированная стационарная cистема раздачи и учета масла, на 2 масла, 2 поста
Состав комплекта:
1. Центральный пульт управления - 1 шт. 
2. Пульт управления на посту - 2 шт. 
3. LED дисплей - 2 шт.
4. Блок управления подачей масла - 4 шт. 
5. Редуктор давления с краном - 6 шт.
6. Катушка со шлангом - 4 шт. 
7. Датчик уровня масла в бочке - 2 шт. 
8. Насос для масла (для бочки 200 л.) - 2 шт. 
9, Пистолет для подачи масла - 4 шт. 
10. Ванна для пистолета подачи масла - 4 шт. 
11.Тройник - 5 шт.
12. Шланг 1 м - 5 шт.</t>
  </si>
  <si>
    <t>Автоматизированная стационарная cистема раздачи и учета масла, на 4 масла 1 пост
Состав комплекта:
1. Пульт управления - 1 шт. 
2. LED дисплей - 1 шт.
3. Блок управления подачей масла - 4 шт. 
4. Редуктор давления с краном- 8 шт.
5. Катушка со шлангом - 4 шт. 
6. Датчик уровня масла в бочке - 4 шт. 
7. Насос для масла (для бочки 200 л.) - 4 шт. 
8, Пистолет для подачи масла - 4 шт. 
9. Ванна для пистолета подачи масла - 4 шт. 
10.Тройник - 8 шт.
11. Шланг 1 м - 8 шт.</t>
  </si>
  <si>
    <t>Возможно расчитать любую конфигурацию системы, обращайтесь к Вашему менеджеру или воспользуйтесь вкладкой "Ручной подсчет"</t>
  </si>
  <si>
    <t>TC 20</t>
  </si>
  <si>
    <t>Полуавтомат, внешний захват Ø 11-18", внутренний  захват Ø 13-20",  максимальный  диаметр колеса 960мм, мотор 380/220/0,75kWt, круглый стол, подготовка воздуха, пистолет для подкачки с манометром</t>
  </si>
  <si>
    <t>TC 24</t>
  </si>
  <si>
    <t>TC 24L</t>
  </si>
  <si>
    <t>Полуавтомат, внешний захват Ø 10-24", внутренний  захват Ø 12-25",  максимальный  диаметр колеса 980мм, мотор 380/220V/0,75kWt, круглый стол, подготовка воздуха, пистолет для подкачки с манометром</t>
  </si>
  <si>
    <t>TCA 24</t>
  </si>
  <si>
    <t>Автоматический станок, внешний захват Ø 11-24", внутр захват Ø 13-25",  максимальный  диаметр колеса 1050мм, мотор 380V/1,1 kWt, 2 скорости вращения стола, подготовка воздуха, пистолет для подкачки с манометром</t>
  </si>
  <si>
    <t>TCA 26</t>
  </si>
  <si>
    <t>Автоматический станок, внешний захват Ø 11-26", внутр захват Ø 13-27",  максимальный  диаметр колеса 1050мм, мотор 380V/1,1 kWt, 2 скорости вращения стола, подготовка воздуха, пистолет для подкачки с манометром</t>
  </si>
  <si>
    <t>TCA 24L</t>
  </si>
  <si>
    <t>TCA 26L</t>
  </si>
  <si>
    <t xml:space="preserve"> Приспособления для шиномонтажа </t>
  </si>
  <si>
    <t>SZ-1</t>
  </si>
  <si>
    <t>Для полуавтоматических шиномонтажных станков. Левая вспомогательная рука для работы с низкопрофильными шинами</t>
  </si>
  <si>
    <t>L2</t>
  </si>
  <si>
    <t>Для автоматических шиномонтажных станков. Левая вспомогательная рука для работы с низкопрофильными шинами</t>
  </si>
  <si>
    <t>M2</t>
  </si>
  <si>
    <t>Для автоматических шиномонтажных станков. Правая вспомогательная рука для работы с низкопрофильными шинами</t>
  </si>
  <si>
    <t>BQS</t>
  </si>
  <si>
    <t>Для автоматических шиномонтажных станков. Автоматический крюк для отбортовки низкопрофильных покрышек</t>
  </si>
  <si>
    <t>BS</t>
  </si>
  <si>
    <t xml:space="preserve">Бустер для взрывной подкачки </t>
  </si>
  <si>
    <t>WB 702</t>
  </si>
  <si>
    <r>
      <t xml:space="preserve">Полуавтоматический балансировочный станок, диаметр диска Ø 12-24", ширина диска 1,5-12", вес колеса до 65кг., мотор 220V/0,25kWt, точность балансировки </t>
    </r>
    <r>
      <rPr>
        <u/>
        <sz val="10"/>
        <rFont val="Calibri"/>
        <family val="2"/>
        <charset val="204"/>
        <scheme val="minor"/>
      </rPr>
      <t>+</t>
    </r>
    <r>
      <rPr>
        <sz val="10"/>
        <rFont val="Calibri"/>
        <family val="2"/>
        <charset val="204"/>
        <scheme val="minor"/>
      </rPr>
      <t xml:space="preserve"> 1г.,</t>
    </r>
  </si>
  <si>
    <t>WB 718</t>
  </si>
  <si>
    <t>WB 728</t>
  </si>
  <si>
    <t>EG</t>
  </si>
  <si>
    <t>Линейка для автоматического определения и ввода параметров ширины диска</t>
  </si>
  <si>
    <t>X730A</t>
  </si>
  <si>
    <t>Ножничный  электрогидравлический   подъемник под сход развал, грузоподъемность 7.3 т., длинна платформ 5428 мм.</t>
  </si>
  <si>
    <t>Двухстоечный электрогидравлический подъемник с нижней синхронизацией, грузоподъемность 4 т, механическое управление стопорами на одной колонне.</t>
  </si>
  <si>
    <t>Двухстоечный электрогидравлический подъемник с нижней синхронизацией, грузоподъемность 5.5 т, механическое управление стопорами на одной колонне.</t>
  </si>
  <si>
    <t>Двухстоечный электрогидравлический подъемник с нижней синхронизацией, грузоподъемность 4.5 т, механическое управление стопорами на одной колонне.</t>
  </si>
  <si>
    <t>Двухстоечный электрогидравлический подъемник с нижней синхронизацией, грузоподъемность 4.5 т, пневматическое управление стопорами. Управление всеми операциями с пульта.</t>
  </si>
  <si>
    <t>Двухстоечный электрогидравлический подъемник с верхней синхр. Грузоподъемность 3.5 т,  механическое управление стопорами на одной колонне.</t>
  </si>
  <si>
    <t>Двухстоечный электрогидравлический подъемник с верхней синхр. Регулируемая высота колонн. Грузоподъемность 4.0 т,  механическое управление стопорами на одной колонне.</t>
  </si>
  <si>
    <t>Двухстоечный электрогидравлический подъемник с верхней синхр., и увеличенной высотой колонн. Регулируемая высота колонн. Грузоподъемность 4.0 т,  механическое управление стопорами на одной колонне.</t>
  </si>
  <si>
    <t>Двухстоечный электрогидравлический подъемник с верхней синхронизацией, грузоподъемность 4.5 т, механическое управление стопорами на одной колонне.</t>
  </si>
  <si>
    <t>Ассиметричный двухстоечный электрогидравлический подъемник с верхней синхронизацией, грузоподъемность 4.5 т, механическое управление стопорами на одной колонне.</t>
  </si>
  <si>
    <t>Двухстоечный электрогидравлический подъемник с верхней синхр. Регулируемая высота колонн. грузоподъемность 5.0 т, механическое управление стопорами на одной колонне.</t>
  </si>
  <si>
    <t>Двухстоечный электрогидравлический подъемник с верхней синхр. Регулируемая высота колонн . грузоподъемность 5.5 т, механическое управление стопорами на одной колонне.</t>
  </si>
  <si>
    <t>Двухстоечный электрогидравлический подъемник с верхней синхр. Регулируемая высота колонн . грузоподъемность 6.8 т, механическое управление стопорами на одной колонне.</t>
  </si>
  <si>
    <t>Двухстоечный электрогидравлический подъемник с верхней синхронизацией, грузоподъемность 4.5 т, пневматическое управление стопорами.</t>
  </si>
  <si>
    <t>Четырехстоечный электрогидравлический подъемник, грузоподъемность 4.0 т, длина платформ 4700мм, расстояние между колоннами 2846мм, высота подъема 1872мм., механическое управление стопорами.</t>
  </si>
  <si>
    <t>Четырехстоечный электрогидравлический подъемник под сход-развал, грузоподъемность 4.0 т, длина платформ 4700 мм, расстояние между колоннами 2846 мм, высота подъема 1922 мм.,механическое управление стопорами.</t>
  </si>
  <si>
    <t>Четырехстоечный электрогидравлический подъемник, грузоподъемность 4.0 т, длина платформ 4600мм, расстояние между колоннами 2852мм, высота подъема 1865 мм., пневматическое управление стопорами.</t>
  </si>
  <si>
    <t>Четырехстоечный электрогидравлический подъемник под сход-развал, грузоподъемность 4.0 т, длина платформ 4600 мм, расстояние между колоннами 2852 мм, высота подъема 1915 мм., пневматическое управление стопорами.</t>
  </si>
  <si>
    <t>Четырехстоечный электрогидравлический подъемник, грузоподъемность 5.5 т, длина платформ 5100мм, расстояние между колоннами 2852 мм, высота подъема 1865 мм., пневматическое управление стопорами.</t>
  </si>
  <si>
    <t>Четырехстоечный электрогидравлический подъемник, грузоподъемность 6.5 т, длина платформ 5500мм, расстояние между колоннами 2946 мм, высота подъема 1865 мм., пневматическое управление стопорами.</t>
  </si>
  <si>
    <t>Четырехстоечный электрогидравлический подъемник, под сход-развал, грузоподъемность 6.5 т, длина платформ 5500 мм, расстояние между колоннами 2946 мм, высота подъема 1915 мм., пневматическое управление стопорами.</t>
  </si>
  <si>
    <t>Траверса пневмогидравлическая для ножничных и 4х ст. подъемников, грузоподъемность - 2,8 т., пневмо-гидравлический насос</t>
  </si>
  <si>
    <t>Траверса пневмогидравлическая для ножничных и 4х ст. подъемников, грузоподъемность - 3,2 т., пневмо-гидравлический насос</t>
  </si>
  <si>
    <t>Траверса  гидравлическая, с ручным насосом, грузоподъемность 2.2 т</t>
  </si>
  <si>
    <t>Круги поворотые под колеса, под сход-развал (компл. 2 шт.)</t>
  </si>
  <si>
    <t>Четырехстоечный электрогидравлический подъемник, под сход-развал, грузоподъемность 5.5 т, длина платформ 5100 мм, расстояние между колоннами 2852 мм, высота подъема 1915 мм., пневматическое управление стопорами.</t>
  </si>
  <si>
    <t>Ножничный  электрогидравлический  подъемник под сход развал, грузоподъемность 4.0 т., длинна платформ 4739 мм</t>
  </si>
  <si>
    <t>Ножничный электрогидравлический подъемник, грузоподъемность 4.0 т., длинна платформ 4739 мм.</t>
  </si>
  <si>
    <t>Ножничный электрогидравлический подъемник,  грузоподъемность 5.5 т длинна платформ 5018 мм.</t>
  </si>
  <si>
    <t>Ножничный  электрогидравлический   подъемник под сход развал, грузоподъемность 5.5т., длинна платформ 5018 мм.</t>
  </si>
  <si>
    <t>Ножничный заглубляемый подъемник, грузоподъемность 3.5 т., высота подъема 2000 мм., двойные ножницы короткая платформа 1540-1740 мм.</t>
  </si>
  <si>
    <t>Ножничный напольный подъемник, грузоподъемность 3.0 т., высота подъема 1850 мм., двойные ножницы короткая платформа 1608-2028 мм.</t>
  </si>
  <si>
    <t>Ножничный электрогидравлический подъемник,грузоподъемность 3,2 т., высота подъема 1300мм, платформа: 2330х680 мм.</t>
  </si>
  <si>
    <t>Среднеуровневый электрогидравлический  передвижной подъемник, грузоподъемность 2,8 т., высота подъема 1090 мм.</t>
  </si>
  <si>
    <t>Низкоуровневый  электрогидравлический  передвижной подъемник  грузоподъемность 2,8 т., высота подъема 600 мм.</t>
  </si>
  <si>
    <t>Низкоуровневый  электрогидравлический  передвижной подъемник грузоподъемность 4,5 т., высота подъема 600 мм.</t>
  </si>
  <si>
    <t>А440АН
ХИТ ПРОДАЖ!</t>
  </si>
  <si>
    <t>А440Н</t>
  </si>
  <si>
    <t>A465A
(PEAK 414A)
ХИТ ПРОДАЖ!</t>
  </si>
  <si>
    <t>A240СНМ
(PEAK 209CH)
ХИТ ПРОДАЖ</t>
  </si>
  <si>
    <t>J6A
ХИТ ПРОДАЖ</t>
  </si>
  <si>
    <t>J6H
ХИТ ПРОДАЖ</t>
  </si>
  <si>
    <t>LR06
ХИТ ПРОДАЖ</t>
  </si>
  <si>
    <t>Парковочные подъемники</t>
  </si>
  <si>
    <t>A408-P</t>
  </si>
  <si>
    <t xml:space="preserve">Парковочный электрогидравлический подъемник, грузоподъемность 3,5 т, длина - 4400 мм </t>
  </si>
  <si>
    <t>A409-P</t>
  </si>
  <si>
    <t xml:space="preserve">Парковочный электрогидравлический подъемник, грузоподъемность 4 т, длина - 4700 мм </t>
  </si>
  <si>
    <t>A409-HP</t>
  </si>
  <si>
    <t xml:space="preserve">Парковочный электрогидравлический подъемник, грузоподъемность 4 т, длина - 5000 мм </t>
  </si>
  <si>
    <t>Алюминиевый рельс с резиновыми уплотнителями (4 метра)</t>
  </si>
  <si>
    <t>Комплект концевиков на рельс (заглушка и переходник на вентилятор</t>
  </si>
  <si>
    <t>Межрельсовый соединитель</t>
  </si>
  <si>
    <t>Передвижная каретка Ø102 мм, шланг из термостойкого армированного эластомера TPE (5,0м.х Ø102 мм)  Газоприемная насадка  конусная круглая.. Входное отверстие: 120 мм., Максимальная рабочая температура: 180 сº</t>
  </si>
  <si>
    <t>FS-R4000 
НОВИНКА!</t>
  </si>
  <si>
    <t>Полуавтомат, внешний захват Ø 11-24", внутренний  захват Ø 13-26",  максимальный  диаметр колеса 980мм, мотор 380/220/0,75kWt, круглый стол, подготовка воздуха, пистолет для подкачки с манометром</t>
  </si>
  <si>
    <t>CT706</t>
  </si>
  <si>
    <t>CT903B</t>
  </si>
  <si>
    <t>CT804</t>
  </si>
  <si>
    <t>CT705</t>
  </si>
  <si>
    <t>CT707</t>
  </si>
  <si>
    <t>HC 3285A</t>
  </si>
  <si>
    <t xml:space="preserve">Вакуумная установка для маслозамены через щупы, с индикатором заполнености бака.  Емкость бака.78 л. Давление вакуума 8 Bar. Макс. давление откачки 1 Bar. Скорость откачки 6,5л./мин. Емкость сливной воронки 48л. Емкость предкамеры 12л. 6 щупов. </t>
  </si>
  <si>
    <t>Низкопрофильный подкатой домкрат. Грузоподъемность: 3,5 т. Мин. высота подъема: 140 мм. Макс. высота подъема:  470 мм. Два поршня</t>
  </si>
  <si>
    <t>ZX0801C02</t>
  </si>
  <si>
    <t>FS-RT102 (FS-20000130102XC)
НОВИНКА!</t>
  </si>
  <si>
    <t>FS-RP130 (FS-2000130130)
НОВИНКА!</t>
  </si>
  <si>
    <t>FS-RC130 (FS-2000130LJB)
НОВИНКА!</t>
  </si>
  <si>
    <t>В-1800 (380)</t>
  </si>
  <si>
    <t>В-1800 (220)</t>
  </si>
  <si>
    <t>ZX0101G</t>
  </si>
  <si>
    <t>Трансмиссионная стойка гидравлическая. Грузоподъемность 1 т. Высота подхвата: 845 мм Высота подъема: 1770 мм. Размер основания:  570х570 мм</t>
  </si>
  <si>
    <t>Максимальный стартовый ток: 3000А. Эффективный ток зарядки: 20-90А. Зарядка  аккумуляторов емкостью: 30-3000 а/ч.  Позиции зарядки - 10 шт.: 20/30/40/50/60/70/80/90A.  Напряжение зарядки: 12/24V.Потребляемая мощность: 1,46 - 25 kWt. Силовые  кабели к аккумулятору: 2х3000мм. . Режимы зарядки: быстрая / медленная.  Автоматическое определение  емкости аккумулятора. Отключение при полном заряде аккумулятора.   Защита от короткого замыкания. Зарядка одновременно двух аккумуляторов.</t>
  </si>
  <si>
    <t>Максимальный стартовый ток: 3600А. Эффективный ток зарядки: 20-90А. Зарядка  аккумуляторов емкостью: 30-3600 а/ч.  Позиции зарядки - 10 шт.: 20/30/40/50/60/70/80/90A.  Напряжение зарядки: 12/24V.Потребляемая мощность: 1,46 - 25 kWt. Силовые  кабели к аккумулятору: 2х3000мм. . Режимы зарядки: быстрая / медленная.  Автоматическое определение  емкости аккумулятора. Отключение при полном заряде аккумулятора.   Защита от короткого замыкания. Зарядка одновременно двух аккумуляторов.</t>
  </si>
  <si>
    <t xml:space="preserve">Максимальный стартовый ток: 350А. Эффективный ток зарядки: 6-37А. Зарядка  аккумуляторов емкостью: 35-120 а/ч.  Позиции зарядки - 6 шт.: 6/9/13/20/30/37А.  Напряжение зарядки: 12/24V. Потребляемая мощность: 0,8 - 8,2 kWt. Силовые  кабели к аккумулятору: 2х3000мм.. Режимы зарядки: быстрая / медленная.  Автоматическое определение емкости аккумулятора. Отключение при полном заряде аккумулятора.   Защита от короткого замыкания. Зарядка одновременно двух аккумуляторов. </t>
  </si>
  <si>
    <t xml:space="preserve">Максимальный стартовый ток: 430А. Эффективный ток зарядки: 7-39А. Зарядка  аккумуляторов емкостью: 35-120 а/ч.  Позиции зарядки - 6 шт.: 7/11/16/24/31/39А.  Напряжение зарядки: 12/24V. Потребляемая мощность: 0,95 - 8,6 kWt. Силовые  кабели к аккумулятору: 2х3000мм.. Режимы зарядки: быстрая / медленная.  Автоматическое определение емкости аккумулятора. Отключение при полном заряде аккумулятора.   Защита от короткого замыкания. Зарядка одновременно двух аккумуляторов. </t>
  </si>
  <si>
    <t xml:space="preserve">Максимальный стартовый ток: 500А. Эффективный ток зарядки: 8-42А. Зарядка  аккумуляторов емкостью: 35-500 а/ч.  Позиции зарядки - 6 шт.: 8/15/20/26/33/42A.  Напряжение зарядки: 12/24V. Потребляемая мощность: 1,4 - 11 kWt. Силовые  кабели к аккумулятору: 2х3000мм. Режимы зарядки: быстрая / медленная.  Автоматическое определение  емкости аккумулятора. Отключение при полном заряде аккумулятора.   Защита от короткого замыкания. Зарядка одновременно двух аккумуляторов. </t>
  </si>
  <si>
    <t>Максимальный стартовый ток: 1200А. Эффективный ток зарядки: 11-50A. Зарядка  аккумуляторов емкостью: 35-800 а/ч.  Позиции зарядки - 6 шт.: 11/17/24/31/38/50A.  Напряжение зарядки: 12/24V. Потребляемая мощность: 1,4 - 11 kWt. Силовые  кабели к аккумулятору: 2х3000мм. Режимы зарядки: быстрая / медленная.  Автоматическое определение емкости аккумулятора. Отключение при полном заряде аккумулятора.   Защита от короткого замыкания. Зарядка одновременно двух аккумуляторов.</t>
  </si>
  <si>
    <t>Максимальный стартовый ток: 1500А. Эффективный ток зарядки: 15-60А. Зарядка  аккумуляторов емкостью: 35-1200 а/ч.  Позиции зарядки - 6 шт.: 15/20/30/38/45/60A.  Напряжение зарядки: 12/24V. Потребляемая мощность: 1,3 - 20 kWt. Силовые  кабели к аккумулятору: 2х3000мм.  Режимы зарядки: быстрая / медленная.  Автоматическое определение  емкости аккумулятора. Отключение при полном заряде аккумулятора.   Защита от короткого замыкания. Зарядка одновременно двух аккумуляторов.</t>
  </si>
  <si>
    <t>Максимальный стартовый ток: 1800А. Эффективный ток зарядки: 20-72А. Зарядка  аккумуляторов емкостью: 35-1600 а/ч.  Позиции зарядки - 6 шт.: 20/25/35/45/55/72A.  Напряжение зарядки: 12/24V.Потребляемая мощность: 2,5 - 20 kWt. Силовые  кабели к аккумулятору: 2х3000мм. . Режимы зарядки: быстрая / медленная.  Автоматическое определение  емкости аккумулятора. Отключение при полном заряде аккумулятора.   Защита от короткого замыкания. Зарядка одновременно двух аккумуляторов.</t>
  </si>
  <si>
    <t xml:space="preserve">Эффективный  ток зарядки: 30 А. Зарядка аккумуляторов емкостью: до 400 а/ч. Напряжение зарядки: 12 V. Потребляемая мощность: 500 W. Силовые  кабели к аккумулятору: 2х1250 мм.  LСD дисплей. Автоматическое определение типа батареи и емкости аккумулятора. Отключение при полном заряде аккумулятора.   Защита от короткого замыкания. </t>
  </si>
  <si>
    <t xml:space="preserve">Эффективный  ток зарядки: 50 А. Зарядка аккумуляторов емкостью: до 600 а/ч. Напряжение зарядки: 12 V. Потребляемая мощность: 800 W. Силовые  кабели к аккумулятору: 2х1250 мм.  LСD дисплей. Автоматическое определение типа батареи и емкости аккумулятора. Отключение при полном заряде аккумулятора.   Защита от короткого замыкания. </t>
  </si>
  <si>
    <r>
      <t xml:space="preserve">Балансировочный станок, выносной дисплей, автоматическое измерение диаметра и ширины обода, автостоп колеса для установки грузика, подсветка места установки,   диаметр диска Ø 12-24", ширина диска 1,5-12", вес колеса до 65кг., мотор 220V/0,257 kWt, точность балансировки </t>
    </r>
    <r>
      <rPr>
        <u/>
        <sz val="10"/>
        <rFont val="Calibri"/>
        <family val="2"/>
        <charset val="204"/>
        <scheme val="minor"/>
      </rPr>
      <t>+</t>
    </r>
    <r>
      <rPr>
        <sz val="10"/>
        <rFont val="Calibri"/>
        <family val="2"/>
        <charset val="204"/>
        <scheme val="minor"/>
      </rPr>
      <t xml:space="preserve"> 1г.</t>
    </r>
  </si>
  <si>
    <r>
      <t xml:space="preserve">Балансировочный станок, выносной дисплей, автоматическое измерение величины вылета и диаметра колеса, диаметр диска Ø 12-24", ширина диска 1,5-12", вес колеса до 65кг., мотор 220V/0,257 kWt, точность балансировки </t>
    </r>
    <r>
      <rPr>
        <u/>
        <sz val="10"/>
        <rFont val="Calibri"/>
        <family val="2"/>
        <charset val="204"/>
        <scheme val="minor"/>
      </rPr>
      <t>+</t>
    </r>
    <r>
      <rPr>
        <sz val="10"/>
        <rFont val="Calibri"/>
        <family val="2"/>
        <charset val="204"/>
        <scheme val="minor"/>
      </rPr>
      <t xml:space="preserve"> 1г., </t>
    </r>
  </si>
  <si>
    <t>B-3000</t>
  </si>
  <si>
    <t>B-3600</t>
  </si>
  <si>
    <t>Розница</t>
  </si>
  <si>
    <t>Подъемники</t>
  </si>
  <si>
    <t>A240XM</t>
  </si>
  <si>
    <t>FS-R4000 </t>
  </si>
  <si>
    <t>FS-RP130 (FS-2000130130)</t>
  </si>
  <si>
    <t>FS-RC130 (FS-2000130LJB)</t>
  </si>
  <si>
    <t>FS-RT102 (FS-20000130102XC)</t>
  </si>
  <si>
    <t>Рельсовая система</t>
  </si>
  <si>
    <t>Двухстоечные и четырехстоечные подъемники в двух цветах на складе!
Красный и синий.</t>
  </si>
  <si>
    <t>SI40</t>
  </si>
  <si>
    <r>
      <t xml:space="preserve">Аппарат для  выпрямления стальных поверхностей.  </t>
    </r>
    <r>
      <rPr>
        <b/>
        <sz val="10"/>
        <rFont val="Open Sans"/>
        <family val="2"/>
        <charset val="204"/>
      </rPr>
      <t>Автоматический выбор параметров сварки</t>
    </r>
    <r>
      <rPr>
        <sz val="10"/>
        <rFont val="Open Sans"/>
        <family val="2"/>
        <charset val="204"/>
      </rPr>
      <t xml:space="preserve">. </t>
    </r>
    <r>
      <rPr>
        <b/>
        <sz val="10"/>
        <rFont val="Open Sans"/>
        <family val="2"/>
        <charset val="204"/>
      </rPr>
      <t>LCD дисплей.</t>
    </r>
    <r>
      <rPr>
        <sz val="10"/>
        <rFont val="Open Sans"/>
        <family val="2"/>
        <charset val="204"/>
      </rPr>
      <t xml:space="preserve"> Микропроцессорный контроль.  Автоматический переход в режим охлаждения. </t>
    </r>
    <r>
      <rPr>
        <b/>
        <sz val="10"/>
        <rFont val="Open Sans"/>
        <family val="2"/>
        <charset val="204"/>
      </rPr>
      <t>Максимальный ток 3800А</t>
    </r>
    <r>
      <rPr>
        <sz val="10"/>
        <rFont val="Open Sans"/>
        <family val="2"/>
        <charset val="204"/>
      </rPr>
      <t>.  220В. Тележка в комплекте.</t>
    </r>
  </si>
  <si>
    <t>ST-1</t>
  </si>
  <si>
    <t>Тележка для споттера</t>
  </si>
  <si>
    <t>99$</t>
  </si>
  <si>
    <t>Посмотреть и рассчитать</t>
  </si>
  <si>
    <t>Последние новинки!</t>
  </si>
  <si>
    <t>ЕР412А</t>
  </si>
  <si>
    <t>ЕР414А</t>
  </si>
  <si>
    <t>Удлинители платформ для  моделей А440,А455 (компл. 2 шт.)</t>
  </si>
  <si>
    <t>Удлинители платформ для  моделей А465 (компл. 2 шт.)</t>
  </si>
  <si>
    <t>Удлинители платформ для  моделей А440A,А455A (компл. 2 шт.)</t>
  </si>
  <si>
    <t>Удлинители платформ для  моделей А465A (компл. 2 шт.)</t>
  </si>
  <si>
    <t>Компоненты для ОСК и постов подготовки</t>
  </si>
  <si>
    <t>Теплообменник 300kW</t>
  </si>
  <si>
    <t>Теплообменник 200kW</t>
  </si>
  <si>
    <t xml:space="preserve">Теплообменник 200kW </t>
  </si>
  <si>
    <t xml:space="preserve">Теплообменник 300kW </t>
  </si>
  <si>
    <t>Агрегатная группа 5,5+4кВт (Basic)</t>
  </si>
  <si>
    <t>Агрегатная группа 7,5+5.5кВт (Profi)</t>
  </si>
  <si>
    <t>Агрегатная группа 5,5+5.5кВт (Profi)</t>
  </si>
  <si>
    <t>Агрегатная группа 7,5+7.5кВт (Diamant)</t>
  </si>
  <si>
    <t>Агрегатная группа 11+7.5кВт (Longer)</t>
  </si>
  <si>
    <t>Агрегатная группа 11+11кВт (Trucker)</t>
  </si>
  <si>
    <t>Агрегатная группа с рекуператором (Nordic)</t>
  </si>
  <si>
    <t>Агрегатная группа для "горячего" поста</t>
  </si>
  <si>
    <t>Приточный вентилятор турбинного типа мощностью 5,5 кВт.; вытяжной вентилятор турбинного типа мощность 5,5 кВт,  воздухообмен: 21000 м³, теплообменник из нержавеющей стали,  шибер переключения режимов окраска/сушка, пульт управления режимами окраски, горелка дизельная RIELLO 40 G20, тепловая мощность 200 кВт;</t>
  </si>
  <si>
    <t>Приточный вентилятор турбинного типа мощностью 7,5 кВт.; вытяжной вентилятор турбинного типа мощность 5,5 кВт,  воздухообмен: 24000 м³, теплообменник из нержавеющей стали,  шибер переключения режимов окраска/сушка, пульт управления режимами окраски, горелка дизельная RIELLO 40 G20, тепловая мощность 200 кВт;</t>
  </si>
  <si>
    <t>Приточный вентилятор турбинного типа мощностью 11 кВт.; вытяжной вентилятор турбинного типа мощность 11кВт,  воздухообмен: 36000 м³, теплообменник из нержавеющей стали,  шибер переключения режимов окраска/сушка, пульт управления режимами окраски, горелка дизельная RIELLO RG5S, тепловая мощность 300 кВт;</t>
  </si>
  <si>
    <t>Приточный вентилятор турбинного типа мощностью 11 кВт.; вытяжной вентилятор турбинного типа мощность 11кВт, рекуператор,  воздухообмен: 30000 м³, теплообменник из нержавеющей стали,  шибер переключения режимов окраска/сушка, пульт управления режимами окраски, горелка дизельная RIELLO RG5S, тепловая мощность 300 кВт;</t>
  </si>
  <si>
    <t>Приточный вентилятор турбинного типа мощностью 7,5 кВт.; вытяжной вентилятор турбинного типа мощность 7,5 кВт,  воздухообмен: 26000 м³, теплообменник из нержавеющей стали,  шибер переключения режимов окраска/сушка, пульт управления режимами окраски, горелка дизельная RIELLO 40 RG5S, тепловая мощность 300 кВт;</t>
  </si>
  <si>
    <t>Приточный вентилятор турбинного типа мощностью 11 кВт.; вытяжной вентилятор турбинного типа мощность 7,5 кВт,  воздухообмен: 30000 м³, теплообменник из нержавеющей стали,  шибер переключения режимов окраска/сушка, пульт управления режимами окраски, горелка дизельная RIELLO 40 G20, тепловая мощность 200 кВт;</t>
  </si>
  <si>
    <t>Приточный вентилятор турбинного типа мощностью 5,5 кВт.; вытяжной вентилятор турбинного типа мощность 4 кВт,  воздухообмен: 19000 м³, теплообменник из нержавеющей стали,  шибер переключения режимов окраска/сушка, пульт управления режимами окраски, горелка дизельная RIELLO 40 G20, тепловая мощность 200 кВт;</t>
  </si>
  <si>
    <t xml:space="preserve">                               Шиномонтажное оборудование</t>
  </si>
  <si>
    <t>ZX0901В-1</t>
  </si>
  <si>
    <t>ZX0901С-1</t>
  </si>
  <si>
    <t>ZX0901C-F</t>
  </si>
  <si>
    <t xml:space="preserve">ZX0901C </t>
  </si>
  <si>
    <t>Траверса для  4х ст. подъемников под сх-развал НА 4 ТОННЫ , грузоподъемность - 2.2 т, упр. от силового агрегата подъемника.</t>
  </si>
  <si>
    <t>TC 22</t>
  </si>
  <si>
    <t>Полуавтомат, внешний захват Ø 11-20", внутренний  захват Ø 13-22",  максимальный  диаметр колеса 960мм, мотор 380/220/0,75kWt, круглый стол, подготовка воздуха, пистолет для подкачки с манометром</t>
  </si>
  <si>
    <t>WB 70</t>
  </si>
  <si>
    <t xml:space="preserve">ZX0102B </t>
  </si>
  <si>
    <t xml:space="preserve">Трансмиссионная стойка гидравлическая. Грузоподъемность 0,5 т. Высота подхвата:1125мм Высота подъема: 1940мм. Размер основания:  570х570мм </t>
  </si>
  <si>
    <t xml:space="preserve">Трансмиссионная стойка гидравлическая. Грузоподъемность 0,6 т. Высота подхвата:1125мм Высота подъема: 1940мм. Размер основания: 570х570мм </t>
  </si>
  <si>
    <t>A240XM
Синий</t>
  </si>
  <si>
    <t>WB 986</t>
  </si>
  <si>
    <r>
      <t xml:space="preserve">Замена горелки на газовую RIELLO FS40 G20 </t>
    </r>
    <r>
      <rPr>
        <sz val="10"/>
        <rFont val="Open Sans"/>
        <family val="2"/>
        <charset val="204"/>
      </rPr>
      <t>мощностью 200 kWt</t>
    </r>
  </si>
  <si>
    <r>
      <rPr>
        <b/>
        <sz val="10"/>
        <rFont val="Open Sans"/>
        <family val="2"/>
        <charset val="204"/>
      </rPr>
      <t>Дизельная горелка RIELLO</t>
    </r>
    <r>
      <rPr>
        <sz val="10"/>
        <rFont val="Open Sans"/>
        <family val="2"/>
        <charset val="204"/>
      </rPr>
      <t xml:space="preserve"> мощностью 200 kWt</t>
    </r>
  </si>
  <si>
    <t>S 40</t>
  </si>
  <si>
    <t>IM 320
до 30.12.2018</t>
  </si>
  <si>
    <t>F 058</t>
  </si>
  <si>
    <t>F 059</t>
  </si>
  <si>
    <t>S 50L</t>
  </si>
  <si>
    <t>S 52L</t>
  </si>
  <si>
    <t>220/380</t>
  </si>
  <si>
    <t xml:space="preserve">                        Подъемники</t>
  </si>
  <si>
    <t>Двухуровневый ножничный подъемник под сход развал</t>
  </si>
  <si>
    <t xml:space="preserve"> DX-4000A </t>
  </si>
  <si>
    <t xml:space="preserve"> DX-5500A</t>
  </si>
  <si>
    <t>Двухуровневый ножничный подъемник под сход развал 5.5т</t>
  </si>
  <si>
    <t>A250СН</t>
  </si>
  <si>
    <t>J6A
SPX</t>
  </si>
  <si>
    <t>RJ-7A SPX</t>
  </si>
  <si>
    <t>F 003</t>
  </si>
  <si>
    <t>Обратный молоток для пистолета со звездочкой</t>
  </si>
  <si>
    <t>F 012</t>
  </si>
  <si>
    <t>Цанговый зажим</t>
  </si>
  <si>
    <t>F 020</t>
  </si>
  <si>
    <t>Сварочный пистолет в сборе</t>
  </si>
  <si>
    <t xml:space="preserve"> FS-S76/102 </t>
  </si>
  <si>
    <t>Переходник для шлангов с 76мм на 102мм</t>
  </si>
  <si>
    <t>SL-2500</t>
  </si>
  <si>
    <t>SML-2500</t>
  </si>
  <si>
    <t>Одностоечные подъемники</t>
  </si>
  <si>
    <t>A445=410</t>
  </si>
  <si>
    <t>А445А=410A</t>
  </si>
  <si>
    <t>А445АWX=410AWX</t>
  </si>
  <si>
    <t>Одностоечный мобильный электрогидравлический подъемник, грузоподъемность 2,5т</t>
  </si>
  <si>
    <t>Одностоечный стационарный электрогидравлический подъемник, грузоподъемность 2,5 т</t>
  </si>
  <si>
    <t>Четырехстоечный электрогидравлический подъемник для слесарных работ, грузоподъемность 4.5 т, пневматическое управление стопорами.</t>
  </si>
  <si>
    <t>Четырехстоечный электрогидравлический подъемник под сход-развал, грузоподъемность 4.5 т, пневматическое управление стопорами.</t>
  </si>
  <si>
    <t>Четырехстоечный электрогидравлический подъемник под сход-развал с двумя уровнями, грузоподъемность 4.5 т, пневматическое управление стопорами.</t>
  </si>
  <si>
    <t>V240M</t>
  </si>
  <si>
    <t>V240Е</t>
  </si>
  <si>
    <t>A480</t>
  </si>
  <si>
    <t>A480A</t>
  </si>
  <si>
    <t>Четырехстоечный электрогидравлический подъемник, грузоподъемность 8 т, длина платформ, пневматическое управление стопорами.</t>
  </si>
  <si>
    <t>Четырехстоечный электрогидравлический подъемник, под сход-развал, грузоподъемность 8 т, пневматическое управление стопорами.</t>
  </si>
  <si>
    <t>Двухстоечный электрогидравлический подъемник с нижней синхронизацией, грузоподъемность 4 т, электрическое управление стопорами на одной колонне.</t>
  </si>
  <si>
    <r>
      <rPr>
        <sz val="10"/>
        <color rgb="FFFF0000"/>
        <rFont val="Arial Cyr"/>
        <charset val="204"/>
      </rPr>
      <t>М</t>
    </r>
    <r>
      <rPr>
        <sz val="10"/>
        <rFont val="Arial Cyr"/>
        <charset val="204"/>
      </rPr>
      <t xml:space="preserve">осква (495)268-04-70 </t>
    </r>
    <r>
      <rPr>
        <sz val="10"/>
        <color rgb="FFFF0000"/>
        <rFont val="Arial Cyr"/>
        <charset val="204"/>
      </rPr>
      <t>А</t>
    </r>
    <r>
      <rPr>
        <sz val="10"/>
        <rFont val="Arial Cyr"/>
        <charset val="204"/>
      </rPr>
      <t xml:space="preserve">рхангельск (8182)63-90-72 </t>
    </r>
    <r>
      <rPr>
        <sz val="10"/>
        <color rgb="FFFF0000"/>
        <rFont val="Arial Cyr"/>
        <charset val="204"/>
      </rPr>
      <t>А</t>
    </r>
    <r>
      <rPr>
        <sz val="10"/>
        <rFont val="Arial Cyr"/>
        <charset val="204"/>
      </rPr>
      <t xml:space="preserve">стана (7172)727-132 </t>
    </r>
    <r>
      <rPr>
        <sz val="10"/>
        <color rgb="FFFF0000"/>
        <rFont val="Arial Cyr"/>
        <charset val="204"/>
      </rPr>
      <t>А</t>
    </r>
    <r>
      <rPr>
        <sz val="10"/>
        <rFont val="Arial Cyr"/>
        <charset val="204"/>
      </rPr>
      <t>страхань (8512)99-46-04</t>
    </r>
    <r>
      <rPr>
        <sz val="10"/>
        <color rgb="FFFF0000"/>
        <rFont val="Arial Cyr"/>
        <charset val="204"/>
      </rPr>
      <t xml:space="preserve"> Б</t>
    </r>
    <r>
      <rPr>
        <sz val="10"/>
        <rFont val="Arial Cyr"/>
        <charset val="204"/>
      </rPr>
      <t xml:space="preserve">арнаул (3852)73-04-60 
</t>
    </r>
    <r>
      <rPr>
        <sz val="10"/>
        <color rgb="FFFF0000"/>
        <rFont val="Arial Cyr"/>
        <charset val="204"/>
      </rPr>
      <t>Б</t>
    </r>
    <r>
      <rPr>
        <sz val="10"/>
        <rFont val="Arial Cyr"/>
        <charset val="204"/>
      </rPr>
      <t>елгород (4722)40-23-64</t>
    </r>
    <r>
      <rPr>
        <sz val="10"/>
        <color rgb="FFFF0000"/>
        <rFont val="Arial Cyr"/>
        <charset val="204"/>
      </rPr>
      <t xml:space="preserve"> Б</t>
    </r>
    <r>
      <rPr>
        <sz val="10"/>
        <rFont val="Arial Cyr"/>
        <charset val="204"/>
      </rPr>
      <t xml:space="preserve">рянск (4832)59-03-52 </t>
    </r>
    <r>
      <rPr>
        <sz val="10"/>
        <color rgb="FFFF0000"/>
        <rFont val="Arial Cyr"/>
        <charset val="204"/>
      </rPr>
      <t>В</t>
    </r>
    <r>
      <rPr>
        <sz val="10"/>
        <rFont val="Arial Cyr"/>
        <charset val="204"/>
      </rPr>
      <t>ладивосток (423)249-28-31</t>
    </r>
    <r>
      <rPr>
        <sz val="10"/>
        <color rgb="FFFF0000"/>
        <rFont val="Arial Cyr"/>
        <charset val="204"/>
      </rPr>
      <t xml:space="preserve"> В</t>
    </r>
    <r>
      <rPr>
        <sz val="10"/>
        <rFont val="Arial Cyr"/>
        <charset val="204"/>
      </rPr>
      <t>олгоград (844)278-03-48</t>
    </r>
    <r>
      <rPr>
        <sz val="10"/>
        <color rgb="FFFF0000"/>
        <rFont val="Arial Cyr"/>
        <charset val="204"/>
      </rPr>
      <t xml:space="preserve"> В</t>
    </r>
    <r>
      <rPr>
        <sz val="10"/>
        <rFont val="Arial Cyr"/>
        <charset val="204"/>
      </rPr>
      <t>ологда (8172)26-41-59</t>
    </r>
    <r>
      <rPr>
        <sz val="10"/>
        <color rgb="FFFF0000"/>
        <rFont val="Arial Cyr"/>
        <charset val="204"/>
      </rPr>
      <t xml:space="preserve"> 
В</t>
    </r>
    <r>
      <rPr>
        <sz val="10"/>
        <rFont val="Arial Cyr"/>
        <charset val="204"/>
      </rPr>
      <t xml:space="preserve">оронеж (473)204-51-73 </t>
    </r>
    <r>
      <rPr>
        <sz val="10"/>
        <color rgb="FFFF0000"/>
        <rFont val="Arial Cyr"/>
        <charset val="204"/>
      </rPr>
      <t>Е</t>
    </r>
    <r>
      <rPr>
        <sz val="10"/>
        <rFont val="Arial Cyr"/>
        <charset val="204"/>
      </rPr>
      <t xml:space="preserve">катеринбург (343)384-55-89 </t>
    </r>
    <r>
      <rPr>
        <sz val="10"/>
        <color rgb="FFFF0000"/>
        <rFont val="Arial Cyr"/>
        <charset val="204"/>
      </rPr>
      <t>И</t>
    </r>
    <r>
      <rPr>
        <sz val="10"/>
        <rFont val="Arial Cyr"/>
        <charset val="204"/>
      </rPr>
      <t xml:space="preserve">ваново (4932)77-34-06 </t>
    </r>
    <r>
      <rPr>
        <sz val="10"/>
        <color rgb="FFFF0000"/>
        <rFont val="Arial Cyr"/>
        <charset val="204"/>
      </rPr>
      <t>И</t>
    </r>
    <r>
      <rPr>
        <sz val="10"/>
        <rFont val="Arial Cyr"/>
        <charset val="204"/>
      </rPr>
      <t xml:space="preserve">жевск (3412)26-03-58 </t>
    </r>
    <r>
      <rPr>
        <sz val="10"/>
        <color rgb="FFFF0000"/>
        <rFont val="Arial Cyr"/>
        <charset val="204"/>
      </rPr>
      <t>И</t>
    </r>
    <r>
      <rPr>
        <sz val="10"/>
        <rFont val="Arial Cyr"/>
        <charset val="204"/>
      </rPr>
      <t xml:space="preserve">ркутск (395)279-98-46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азань (843)206-01-48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алининград (4012)72-03-81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алуга (4842)92-23-67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>емерово (3842)65-04-62</t>
    </r>
    <r>
      <rPr>
        <sz val="10"/>
        <color rgb="FFFF0000"/>
        <rFont val="Arial Cyr"/>
        <charset val="204"/>
      </rPr>
      <t xml:space="preserve"> К</t>
    </r>
    <r>
      <rPr>
        <sz val="10"/>
        <rFont val="Arial Cyr"/>
        <charset val="204"/>
      </rPr>
      <t xml:space="preserve">иров (8332)68-02-04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>раснодар (861)203-40-90</t>
    </r>
    <r>
      <rPr>
        <sz val="10"/>
        <color rgb="FFFF0000"/>
        <rFont val="Arial Cyr"/>
        <charset val="204"/>
      </rPr>
      <t xml:space="preserve"> 
К</t>
    </r>
    <r>
      <rPr>
        <sz val="10"/>
        <rFont val="Arial Cyr"/>
        <charset val="204"/>
      </rPr>
      <t xml:space="preserve">расноярск (391)204-63-61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урск (4712)77-13-04 </t>
    </r>
    <r>
      <rPr>
        <sz val="10"/>
        <color rgb="FFFF0000"/>
        <rFont val="Arial Cyr"/>
        <charset val="204"/>
      </rPr>
      <t>Л</t>
    </r>
    <r>
      <rPr>
        <sz val="10"/>
        <rFont val="Arial Cyr"/>
        <charset val="204"/>
      </rPr>
      <t xml:space="preserve">ипецк (4742)52-20-81 </t>
    </r>
    <r>
      <rPr>
        <sz val="10"/>
        <color rgb="FFFF0000"/>
        <rFont val="Arial Cyr"/>
        <charset val="204"/>
      </rPr>
      <t>М</t>
    </r>
    <r>
      <rPr>
        <sz val="10"/>
        <rFont val="Arial Cyr"/>
        <charset val="204"/>
      </rPr>
      <t xml:space="preserve">агнитогорск (3519)55-03-13 </t>
    </r>
    <r>
      <rPr>
        <sz val="10"/>
        <color rgb="FFFF0000"/>
        <rFont val="Arial Cyr"/>
        <charset val="204"/>
      </rPr>
      <t>М</t>
    </r>
    <r>
      <rPr>
        <sz val="10"/>
        <rFont val="Arial Cyr"/>
        <charset val="204"/>
      </rPr>
      <t xml:space="preserve">урманск (8152)59-64-93 
</t>
    </r>
    <r>
      <rPr>
        <sz val="10"/>
        <color rgb="FFFF0000"/>
        <rFont val="Arial Cyr"/>
        <charset val="204"/>
      </rPr>
      <t>Н</t>
    </r>
    <r>
      <rPr>
        <sz val="10"/>
        <rFont val="Arial Cyr"/>
        <charset val="204"/>
      </rPr>
      <t>абережные Челны (8552)20-53-41</t>
    </r>
    <r>
      <rPr>
        <sz val="10"/>
        <color rgb="FFFF0000"/>
        <rFont val="Arial Cyr"/>
        <charset val="204"/>
      </rPr>
      <t xml:space="preserve"> Н</t>
    </r>
    <r>
      <rPr>
        <sz val="10"/>
        <rFont val="Arial Cyr"/>
        <charset val="204"/>
      </rPr>
      <t xml:space="preserve">ижний Новгород (831)429-08-12 </t>
    </r>
    <r>
      <rPr>
        <sz val="10"/>
        <color rgb="FFFF0000"/>
        <rFont val="Arial Cyr"/>
        <charset val="204"/>
      </rPr>
      <t>Н</t>
    </r>
    <r>
      <rPr>
        <sz val="10"/>
        <rFont val="Arial Cyr"/>
        <charset val="204"/>
      </rPr>
      <t xml:space="preserve">овокузнецк (3843)20-46-81 </t>
    </r>
    <r>
      <rPr>
        <sz val="10"/>
        <color rgb="FFFF0000"/>
        <rFont val="Arial Cyr"/>
        <charset val="204"/>
      </rPr>
      <t>Н</t>
    </r>
    <r>
      <rPr>
        <sz val="10"/>
        <rFont val="Arial Cyr"/>
        <charset val="204"/>
      </rPr>
      <t xml:space="preserve">овосибирск (383)227-86-73 </t>
    </r>
    <r>
      <rPr>
        <sz val="10"/>
        <color rgb="FFFF0000"/>
        <rFont val="Arial Cyr"/>
        <charset val="204"/>
      </rPr>
      <t>О</t>
    </r>
    <r>
      <rPr>
        <sz val="10"/>
        <rFont val="Arial Cyr"/>
        <charset val="204"/>
      </rPr>
      <t>мск (3812)21-46-40</t>
    </r>
    <r>
      <rPr>
        <sz val="10"/>
        <color rgb="FFFF0000"/>
        <rFont val="Arial Cyr"/>
        <charset val="204"/>
      </rPr>
      <t xml:space="preserve"> О</t>
    </r>
    <r>
      <rPr>
        <sz val="10"/>
        <rFont val="Arial Cyr"/>
        <charset val="204"/>
      </rPr>
      <t>рел (4862)44-53-42</t>
    </r>
    <r>
      <rPr>
        <sz val="10"/>
        <color rgb="FFFF0000"/>
        <rFont val="Arial Cyr"/>
        <charset val="204"/>
      </rPr>
      <t xml:space="preserve"> О</t>
    </r>
    <r>
      <rPr>
        <sz val="10"/>
        <rFont val="Arial Cyr"/>
        <charset val="204"/>
      </rPr>
      <t>ренбург (3532)37-68-04</t>
    </r>
    <r>
      <rPr>
        <sz val="10"/>
        <color rgb="FFFF0000"/>
        <rFont val="Arial Cyr"/>
        <charset val="204"/>
      </rPr>
      <t xml:space="preserve"> П</t>
    </r>
    <r>
      <rPr>
        <sz val="10"/>
        <rFont val="Arial Cyr"/>
        <charset val="204"/>
      </rPr>
      <t xml:space="preserve">енза (8412)22-31-16 </t>
    </r>
    <r>
      <rPr>
        <sz val="10"/>
        <color rgb="FFFF0000"/>
        <rFont val="Arial Cyr"/>
        <charset val="204"/>
      </rPr>
      <t>П</t>
    </r>
    <r>
      <rPr>
        <sz val="10"/>
        <rFont val="Arial Cyr"/>
        <charset val="204"/>
      </rPr>
      <t xml:space="preserve">ермь (342)205-81-47 </t>
    </r>
    <r>
      <rPr>
        <sz val="10"/>
        <color rgb="FFFF0000"/>
        <rFont val="Arial Cyr"/>
        <charset val="204"/>
      </rPr>
      <t>Р</t>
    </r>
    <r>
      <rPr>
        <sz val="10"/>
        <rFont val="Arial Cyr"/>
        <charset val="204"/>
      </rPr>
      <t xml:space="preserve">остов-на-Дону (863)308-18-15 </t>
    </r>
    <r>
      <rPr>
        <sz val="10"/>
        <color rgb="FFFF0000"/>
        <rFont val="Arial Cyr"/>
        <charset val="204"/>
      </rPr>
      <t>Р</t>
    </r>
    <r>
      <rPr>
        <sz val="10"/>
        <rFont val="Arial Cyr"/>
        <charset val="204"/>
      </rPr>
      <t xml:space="preserve">язань (4912)46-61-64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>амара (846)206-03-16</t>
    </r>
    <r>
      <rPr>
        <sz val="10"/>
        <color rgb="FFFF0000"/>
        <rFont val="Arial Cyr"/>
        <charset val="204"/>
      </rPr>
      <t xml:space="preserve"> С</t>
    </r>
    <r>
      <rPr>
        <sz val="10"/>
        <rFont val="Arial Cyr"/>
        <charset val="204"/>
      </rPr>
      <t xml:space="preserve">анкт-Петербург (812)309-46-40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>аратов (845)249-38-78</t>
    </r>
    <r>
      <rPr>
        <sz val="10"/>
        <color rgb="FFFF0000"/>
        <rFont val="Arial Cyr"/>
        <charset val="204"/>
      </rPr>
      <t xml:space="preserve"> С</t>
    </r>
    <r>
      <rPr>
        <sz val="10"/>
        <rFont val="Arial Cyr"/>
        <charset val="204"/>
      </rPr>
      <t xml:space="preserve">евастополь (8692)22-31-93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 xml:space="preserve">имферополь (3652)67-13-56 
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 xml:space="preserve">моленск (4812)29-41-54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 xml:space="preserve">очи (862)225-72-31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 xml:space="preserve">таврополь (8652)20-65-13 </t>
    </r>
    <r>
      <rPr>
        <sz val="10"/>
        <color rgb="FFFF0000"/>
        <rFont val="Arial Cyr"/>
        <charset val="204"/>
      </rPr>
      <t>С</t>
    </r>
    <r>
      <rPr>
        <sz val="10"/>
        <rFont val="Arial Cyr"/>
        <charset val="204"/>
      </rPr>
      <t>ургут (3462)77-98-35</t>
    </r>
    <r>
      <rPr>
        <sz val="10"/>
        <color rgb="FFFF0000"/>
        <rFont val="Arial Cyr"/>
        <charset val="204"/>
      </rPr>
      <t xml:space="preserve"> Т</t>
    </r>
    <r>
      <rPr>
        <sz val="10"/>
        <rFont val="Arial Cyr"/>
        <charset val="204"/>
      </rPr>
      <t>верь (4822)63-31-35</t>
    </r>
    <r>
      <rPr>
        <sz val="10"/>
        <color rgb="FFFF0000"/>
        <rFont val="Arial Cyr"/>
        <charset val="204"/>
      </rPr>
      <t xml:space="preserve"> Т</t>
    </r>
    <r>
      <rPr>
        <sz val="10"/>
        <rFont val="Arial Cyr"/>
        <charset val="204"/>
      </rPr>
      <t xml:space="preserve">омск (3822)98-41-53 
</t>
    </r>
    <r>
      <rPr>
        <sz val="10"/>
        <color rgb="FFFF0000"/>
        <rFont val="Arial Cyr"/>
        <charset val="204"/>
      </rPr>
      <t>Т</t>
    </r>
    <r>
      <rPr>
        <sz val="10"/>
        <rFont val="Arial Cyr"/>
        <charset val="204"/>
      </rPr>
      <t>ула (4872)74-02-29</t>
    </r>
    <r>
      <rPr>
        <sz val="10"/>
        <color rgb="FFFF0000"/>
        <rFont val="Arial Cyr"/>
        <charset val="204"/>
      </rPr>
      <t xml:space="preserve"> Т</t>
    </r>
    <r>
      <rPr>
        <sz val="10"/>
        <rFont val="Arial Cyr"/>
        <charset val="204"/>
      </rPr>
      <t>юмень (3452)66-21-18</t>
    </r>
    <r>
      <rPr>
        <sz val="10"/>
        <color rgb="FFFF0000"/>
        <rFont val="Arial Cyr"/>
        <charset val="204"/>
      </rPr>
      <t xml:space="preserve"> У</t>
    </r>
    <r>
      <rPr>
        <sz val="10"/>
        <rFont val="Arial Cyr"/>
        <charset val="204"/>
      </rPr>
      <t xml:space="preserve">льяновск (8422)24-23-59 </t>
    </r>
    <r>
      <rPr>
        <sz val="10"/>
        <color rgb="FFFF0000"/>
        <rFont val="Arial Cyr"/>
        <charset val="204"/>
      </rPr>
      <t>У</t>
    </r>
    <r>
      <rPr>
        <sz val="10"/>
        <rFont val="Arial Cyr"/>
        <charset val="204"/>
      </rPr>
      <t xml:space="preserve">фа (347)229-48-12 </t>
    </r>
    <r>
      <rPr>
        <sz val="10"/>
        <color rgb="FFFF0000"/>
        <rFont val="Arial Cyr"/>
        <charset val="204"/>
      </rPr>
      <t>Х</t>
    </r>
    <r>
      <rPr>
        <sz val="10"/>
        <rFont val="Arial Cyr"/>
        <charset val="204"/>
      </rPr>
      <t xml:space="preserve">абаровск (4212)92-98-04 </t>
    </r>
    <r>
      <rPr>
        <sz val="10"/>
        <color rgb="FFFF0000"/>
        <rFont val="Arial Cyr"/>
        <charset val="204"/>
      </rPr>
      <t>Ч</t>
    </r>
    <r>
      <rPr>
        <sz val="10"/>
        <rFont val="Arial Cyr"/>
        <charset val="204"/>
      </rPr>
      <t xml:space="preserve">елябинск (351)202-03-61 </t>
    </r>
    <r>
      <rPr>
        <sz val="10"/>
        <color rgb="FFFF0000"/>
        <rFont val="Arial Cyr"/>
        <charset val="204"/>
      </rPr>
      <t>Ч</t>
    </r>
    <r>
      <rPr>
        <sz val="10"/>
        <rFont val="Arial Cyr"/>
        <charset val="204"/>
      </rPr>
      <t xml:space="preserve">ереповец (8202)49-02-64 </t>
    </r>
    <r>
      <rPr>
        <sz val="10"/>
        <color rgb="FFFF0000"/>
        <rFont val="Arial Cyr"/>
        <charset val="204"/>
      </rPr>
      <t>Я</t>
    </r>
    <r>
      <rPr>
        <sz val="10"/>
        <rFont val="Arial Cyr"/>
        <charset val="204"/>
      </rPr>
      <t xml:space="preserve">рославль (4852)69-52-93 
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иргизия (996)312-96-26-47 </t>
    </r>
    <r>
      <rPr>
        <sz val="10"/>
        <color rgb="FFFF0000"/>
        <rFont val="Arial Cyr"/>
        <charset val="204"/>
      </rPr>
      <t>К</t>
    </r>
    <r>
      <rPr>
        <sz val="10"/>
        <rFont val="Arial Cyr"/>
        <charset val="204"/>
      </rPr>
      <t xml:space="preserve">азахстан (7273)495-231 </t>
    </r>
    <r>
      <rPr>
        <sz val="10"/>
        <color rgb="FFFF0000"/>
        <rFont val="Arial Cyr"/>
        <charset val="204"/>
      </rPr>
      <t>Т</t>
    </r>
    <r>
      <rPr>
        <sz val="10"/>
        <rFont val="Arial Cyr"/>
        <charset val="204"/>
      </rPr>
      <t xml:space="preserve">аджикистан (992)427-82-92-69
</t>
    </r>
    <r>
      <rPr>
        <b/>
        <sz val="10"/>
        <rFont val="Arial Cyr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</si>
  <si>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>рянск (4832)59-03-52</t>
    </r>
    <r>
      <rPr>
        <sz val="10"/>
        <color rgb="FFFF0000"/>
        <rFont val="Open Sans"/>
        <charset val="204"/>
      </rPr>
      <t xml:space="preserve"> 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
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>иров (8332)68-02-04</t>
    </r>
    <r>
      <rPr>
        <sz val="10"/>
        <color rgb="FFFF0000"/>
        <rFont val="Open Sans"/>
        <charset val="204"/>
      </rPr>
      <t xml:space="preserve"> К</t>
    </r>
    <r>
      <rPr>
        <sz val="10"/>
        <rFont val="Open Sans"/>
        <charset val="204"/>
      </rPr>
      <t xml:space="preserve">раснодар (861)203-40-90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
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
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верь (4822)63-31-35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омск (3822)98-41-53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>льяновск (8422)24-23-59</t>
    </r>
    <r>
      <rPr>
        <sz val="10"/>
        <color rgb="FFFF0000"/>
        <rFont val="Open Sans"/>
        <charset val="204"/>
      </rPr>
      <t xml:space="preserve"> У</t>
    </r>
    <r>
      <rPr>
        <sz val="10"/>
        <rFont val="Open Sans"/>
        <charset val="204"/>
      </rPr>
      <t>фа (347)229-48-12</t>
    </r>
    <r>
      <rPr>
        <sz val="10"/>
        <color rgb="FFFF0000"/>
        <rFont val="Open Sans"/>
        <charset val="204"/>
      </rPr>
      <t xml:space="preserve"> Х</t>
    </r>
    <r>
      <rPr>
        <sz val="10"/>
        <rFont val="Open Sans"/>
        <charset val="204"/>
      </rPr>
      <t>абаровск (4212)92-98-04</t>
    </r>
    <r>
      <rPr>
        <sz val="10"/>
        <color rgb="FFFF0000"/>
        <rFont val="Open Sans"/>
        <charset val="204"/>
      </rPr>
      <t xml:space="preserve"> 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</si>
  <si>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>стана (7172)727-132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>елгород (4722)40-23-64</t>
    </r>
    <r>
      <rPr>
        <sz val="10"/>
        <color rgb="FFFF0000"/>
        <rFont val="Open Sans"/>
        <charset val="204"/>
      </rPr>
      <t xml:space="preserve"> 
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>катеринбург (343)384-55-89</t>
    </r>
    <r>
      <rPr>
        <sz val="10"/>
        <color rgb="FFFF0000"/>
        <rFont val="Open Sans"/>
        <charset val="204"/>
      </rPr>
      <t xml:space="preserve"> 
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>ркутск (395)279-98-46</t>
    </r>
    <r>
      <rPr>
        <sz val="10"/>
        <color rgb="FFFF0000"/>
        <rFont val="Open Sans"/>
        <charset val="204"/>
      </rPr>
      <t xml:space="preserve"> 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>ипецк (4742)52-20-81</t>
    </r>
    <r>
      <rPr>
        <sz val="10"/>
        <color rgb="FFFF0000"/>
        <rFont val="Open Sans"/>
        <charset val="204"/>
      </rPr>
      <t xml:space="preserve"> 
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>ижний Новгород (831)429-08-12</t>
    </r>
    <r>
      <rPr>
        <sz val="10"/>
        <color rgb="FFFF0000"/>
        <rFont val="Open Sans"/>
        <charset val="204"/>
      </rPr>
      <t xml:space="preserve"> Н</t>
    </r>
    <r>
      <rPr>
        <sz val="10"/>
        <rFont val="Open Sans"/>
        <charset val="204"/>
      </rPr>
      <t xml:space="preserve">овокузнецк (3843)20-46-81 
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>ренбург (3532)37-68-04</t>
    </r>
    <r>
      <rPr>
        <sz val="10"/>
        <color rgb="FFFF0000"/>
        <rFont val="Open Sans"/>
        <charset val="204"/>
      </rPr>
      <t xml:space="preserve"> 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>язань (4912)46-61-64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очи (862)225-72-31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>таврополь (8652)20-65-13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верь (4822)63-31-35</t>
    </r>
    <r>
      <rPr>
        <sz val="10"/>
        <color rgb="FFFF0000"/>
        <rFont val="Open Sans"/>
        <charset val="204"/>
      </rPr>
      <t xml:space="preserve"> 
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аджикистан (992)427-82-92-69</t>
    </r>
    <r>
      <rPr>
        <b/>
        <sz val="10"/>
        <rFont val="Open Sans"/>
        <family val="2"/>
        <charset val="204"/>
      </rPr>
      <t xml:space="preserve">
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</si>
  <si>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>осква (495)268-04-70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>стана (7172)727-132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>елгород (4722)40-23-64</t>
    </r>
    <r>
      <rPr>
        <sz val="10"/>
        <color rgb="FFFF0000"/>
        <rFont val="Open Sans"/>
        <charset val="204"/>
      </rPr>
      <t xml:space="preserve"> 
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>олгоград (844)278-03-48</t>
    </r>
    <r>
      <rPr>
        <sz val="10"/>
        <color rgb="FFFF0000"/>
        <rFont val="Open Sans"/>
        <charset val="204"/>
      </rPr>
      <t xml:space="preserve"> 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
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>ижний Новгород (831)429-08-12</t>
    </r>
    <r>
      <rPr>
        <sz val="10"/>
        <color rgb="FFFF0000"/>
        <rFont val="Open Sans"/>
        <charset val="204"/>
      </rPr>
      <t xml:space="preserve"> Н</t>
    </r>
    <r>
      <rPr>
        <sz val="10"/>
        <rFont val="Open Sans"/>
        <charset val="204"/>
      </rPr>
      <t xml:space="preserve">овокузнецк (3843)20-46-81 
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>остов-на-Дону (863)308-18-15</t>
    </r>
    <r>
      <rPr>
        <sz val="10"/>
        <color rgb="FFFF0000"/>
        <rFont val="Open Sans"/>
        <charset val="204"/>
      </rPr>
      <t xml:space="preserve"> 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амара (846)206-03-16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>иргизия (996)312-96-26-47</t>
    </r>
    <r>
      <rPr>
        <sz val="10"/>
        <color rgb="FFFF0000"/>
        <rFont val="Open Sans"/>
        <charset val="204"/>
      </rPr>
      <t xml:space="preserve"> 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</si>
  <si>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
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
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>остов-на-Дону (863)308-18-15</t>
    </r>
    <r>
      <rPr>
        <sz val="10"/>
        <color rgb="FFFF0000"/>
        <rFont val="Open Sans"/>
        <charset val="204"/>
      </rPr>
      <t xml:space="preserve"> 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амара (846)206-03-16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евастополь (8692)22-31-93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ула (4872)74-02-29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</si>
  <si>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>стана (7172)727-132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
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>алуга (4842)92-23-67</t>
    </r>
    <r>
      <rPr>
        <sz val="10"/>
        <color rgb="FFFF0000"/>
        <rFont val="Open Sans"/>
        <charset val="204"/>
      </rPr>
      <t xml:space="preserve"> 
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>рел (4862)44-53-42</t>
    </r>
    <r>
      <rPr>
        <sz val="10"/>
        <color rgb="FFFF0000"/>
        <rFont val="Open Sans"/>
        <charset val="204"/>
      </rPr>
      <t xml:space="preserve"> 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ула (4872)74-02-29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</si>
  <si>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color theme="1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color theme="1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color theme="1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color theme="1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color theme="1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color theme="1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color theme="1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color theme="1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color theme="1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color theme="1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color theme="1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color theme="1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color theme="1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color theme="1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color theme="1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color theme="1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color theme="1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color theme="1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color theme="1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color theme="1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color theme="1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color theme="1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color theme="1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color theme="1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color theme="1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color theme="1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color theme="1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color theme="1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color theme="1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color theme="1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color theme="1"/>
        <rFont val="Open Sans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color theme="1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color theme="1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color theme="1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color theme="1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color theme="1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color theme="1"/>
        <rFont val="Open Sans"/>
        <charset val="204"/>
      </rPr>
      <t xml:space="preserve">абаровск (4212)92-98-04 
</t>
    </r>
    <r>
      <rPr>
        <sz val="10"/>
        <color rgb="FFFF0000"/>
        <rFont val="Open Sans"/>
        <charset val="204"/>
      </rPr>
      <t>Ч</t>
    </r>
    <r>
      <rPr>
        <sz val="10"/>
        <color theme="1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color theme="1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color theme="1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color theme="1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color theme="1"/>
        <rFont val="Open Sans"/>
        <charset val="204"/>
      </rPr>
      <t xml:space="preserve">аджикистан (992)427-82-92-69
</t>
    </r>
    <r>
      <rPr>
        <b/>
        <sz val="10"/>
        <color theme="1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</si>
  <si>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>рхангельск (8182)63-90-72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моленск (4812)29-41-54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
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</si>
  <si>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
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
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>азахстан (7273)495-231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</si>
  <si>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family val="2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family val="2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family val="2"/>
        <charset val="204"/>
      </rPr>
      <t>стана (7172)727-132</t>
    </r>
    <r>
      <rPr>
        <sz val="10"/>
        <color rgb="FFFF0000"/>
        <rFont val="Open Sans"/>
        <charset val="204"/>
      </rPr>
      <t xml:space="preserve"> А</t>
    </r>
    <r>
      <rPr>
        <sz val="10"/>
        <rFont val="Open Sans"/>
        <family val="2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family val="2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family val="2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family val="2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family val="2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>овосибирск (383)227-86-73</t>
    </r>
    <r>
      <rPr>
        <sz val="10"/>
        <color rgb="FFFF0000"/>
        <rFont val="Open Sans"/>
        <charset val="204"/>
      </rPr>
      <t xml:space="preserve"> О</t>
    </r>
    <r>
      <rPr>
        <sz val="10"/>
        <rFont val="Open Sans"/>
        <family val="2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family val="2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family val="2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family val="2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family val="2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family val="2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family val="2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аратов (845)249-38-78 
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ургут (3462)77-98-35 
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верь (4822)63-31-35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family val="2"/>
        <charset val="204"/>
      </rPr>
      <t>льяновск (8422)24-23-59</t>
    </r>
    <r>
      <rPr>
        <sz val="10"/>
        <color rgb="FFFF0000"/>
        <rFont val="Open Sans"/>
        <charset val="204"/>
      </rPr>
      <t xml:space="preserve"> У</t>
    </r>
    <r>
      <rPr>
        <sz val="10"/>
        <rFont val="Open Sans"/>
        <family val="2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family val="2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family val="2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family val="2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family val="2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</si>
  <si>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family val="2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family val="2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family val="2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family val="2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family val="2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family val="2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family val="2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family val="2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family val="2"/>
        <charset val="204"/>
      </rPr>
      <t>ипецк (4742)52-20-81</t>
    </r>
    <r>
      <rPr>
        <sz val="10"/>
        <color rgb="FFFF0000"/>
        <rFont val="Open Sans"/>
        <charset val="204"/>
      </rPr>
      <t xml:space="preserve"> 
М</t>
    </r>
    <r>
      <rPr>
        <sz val="10"/>
        <rFont val="Open Sans"/>
        <family val="2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family val="2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family val="2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family val="2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family val="2"/>
        <charset val="204"/>
      </rPr>
      <t>рел (4862)44-53-42</t>
    </r>
    <r>
      <rPr>
        <sz val="10"/>
        <color rgb="FFFF0000"/>
        <rFont val="Open Sans"/>
        <charset val="204"/>
      </rPr>
      <t xml:space="preserve"> О</t>
    </r>
    <r>
      <rPr>
        <sz val="10"/>
        <rFont val="Open Sans"/>
        <family val="2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family val="2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family val="2"/>
        <charset val="204"/>
      </rPr>
      <t>ермь (342)205-81-47</t>
    </r>
    <r>
      <rPr>
        <sz val="10"/>
        <color rgb="FFFF0000"/>
        <rFont val="Open Sans"/>
        <charset val="204"/>
      </rPr>
      <t xml:space="preserve"> 
Р</t>
    </r>
    <r>
      <rPr>
        <sz val="10"/>
        <rFont val="Open Sans"/>
        <family val="2"/>
        <charset val="204"/>
      </rPr>
      <t>остов-на-Дону (863)308-18-15</t>
    </r>
    <r>
      <rPr>
        <sz val="10"/>
        <color rgb="FFFF0000"/>
        <rFont val="Open Sans"/>
        <charset val="204"/>
      </rPr>
      <t xml:space="preserve"> Р</t>
    </r>
    <r>
      <rPr>
        <sz val="10"/>
        <rFont val="Open Sans"/>
        <family val="2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family val="2"/>
        <charset val="204"/>
      </rPr>
      <t>таврополь (8652)20-65-13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family val="2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family val="2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family val="2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family val="2"/>
        <charset val="204"/>
      </rPr>
      <t xml:space="preserve">абаровск (4212)92-98-04 
</t>
    </r>
    <r>
      <rPr>
        <sz val="10"/>
        <color rgb="FFFF0000"/>
        <rFont val="Open Sans"/>
        <charset val="204"/>
      </rPr>
      <t>Ч</t>
    </r>
    <r>
      <rPr>
        <sz val="10"/>
        <rFont val="Open Sans"/>
        <family val="2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family val="2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family val="2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family val="2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family val="2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</si>
  <si>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>страхань (8512)99-46-04</t>
    </r>
    <r>
      <rPr>
        <sz val="10"/>
        <color rgb="FFFF0000"/>
        <rFont val="Open Sans"/>
        <charset val="204"/>
      </rPr>
      <t xml:space="preserve"> 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>ермь (342)205-81-47</t>
    </r>
    <r>
      <rPr>
        <sz val="10"/>
        <color rgb="FFFF0000"/>
        <rFont val="Open Sans"/>
        <charset val="204"/>
      </rPr>
      <t xml:space="preserve"> 
Р</t>
    </r>
    <r>
      <rPr>
        <sz val="10"/>
        <rFont val="Open Sans"/>
        <charset val="204"/>
      </rPr>
      <t>остов-на-Дону (863)308-18-15</t>
    </r>
    <r>
      <rPr>
        <sz val="10"/>
        <color rgb="FFFF0000"/>
        <rFont val="Open Sans"/>
        <charset val="204"/>
      </rPr>
      <t xml:space="preserve"> 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
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ула (4872)74-02-29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</si>
  <si>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
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
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
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>ижний Новгород (831)429-08-12</t>
    </r>
    <r>
      <rPr>
        <sz val="10"/>
        <color rgb="FFFF0000"/>
        <rFont val="Open Sans"/>
        <charset val="204"/>
      </rPr>
      <t xml:space="preserve"> Н</t>
    </r>
    <r>
      <rPr>
        <sz val="10"/>
        <rFont val="Open Sans"/>
        <charset val="204"/>
      </rPr>
      <t xml:space="preserve">овокузнецк (3843)20-46-81 
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
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
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</si>
  <si>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оронеж (473)204-51-73 </t>
    </r>
    <r>
      <rPr>
        <sz val="10"/>
        <color rgb="FFFF0000"/>
        <rFont val="Open Sans"/>
        <charset val="204"/>
      </rPr>
      <t>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>жевск (3412)26-03-58</t>
    </r>
    <r>
      <rPr>
        <sz val="10"/>
        <color rgb="FFFF0000"/>
        <rFont val="Open Sans"/>
        <charset val="204"/>
      </rPr>
      <t xml:space="preserve"> 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
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>язань (4912)46-61-64</t>
    </r>
    <r>
      <rPr>
        <sz val="10"/>
        <color rgb="FFFF0000"/>
        <rFont val="Open Sans"/>
        <charset val="204"/>
      </rPr>
      <t xml:space="preserve"> С</t>
    </r>
    <r>
      <rPr>
        <sz val="10"/>
        <rFont val="Open Sans"/>
        <charset val="204"/>
      </rPr>
      <t xml:space="preserve">амара (846)206-03-16 
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>таврополь (8652)20-65-13</t>
    </r>
    <r>
      <rPr>
        <sz val="10"/>
        <color rgb="FFFF0000"/>
        <rFont val="Open Sans"/>
        <charset val="204"/>
      </rPr>
      <t xml:space="preserve"> 
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>верь (4822)63-31-35</t>
    </r>
    <r>
      <rPr>
        <sz val="10"/>
        <color rgb="FFFF0000"/>
        <rFont val="Open Sans"/>
        <charset val="204"/>
      </rPr>
      <t xml:space="preserve"> 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>льяновск (8422)24-23-59</t>
    </r>
    <r>
      <rPr>
        <sz val="10"/>
        <color rgb="FFFF0000"/>
        <rFont val="Open Sans"/>
        <charset val="204"/>
      </rPr>
      <t xml:space="preserve"> 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
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</si>
  <si>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осква (495)268-04-70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рхангельск (8182)63-90-72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стана (7172)727-132 </t>
    </r>
    <r>
      <rPr>
        <sz val="10"/>
        <color rgb="FFFF0000"/>
        <rFont val="Open Sans"/>
        <charset val="204"/>
      </rPr>
      <t>А</t>
    </r>
    <r>
      <rPr>
        <sz val="10"/>
        <rFont val="Open Sans"/>
        <charset val="204"/>
      </rPr>
      <t xml:space="preserve">страхань (8512)99-46-04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арнаул (3852)73-04-60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елгород (4722)40-23-64 </t>
    </r>
    <r>
      <rPr>
        <sz val="10"/>
        <color rgb="FFFF0000"/>
        <rFont val="Open Sans"/>
        <charset val="204"/>
      </rPr>
      <t>Б</t>
    </r>
    <r>
      <rPr>
        <sz val="10"/>
        <rFont val="Open Sans"/>
        <charset val="204"/>
      </rPr>
      <t xml:space="preserve">рянск (4832)59-03-52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ладивосток (423)249-28-31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олгоград (844)278-03-48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 xml:space="preserve">ологда (8172)26-41-59 </t>
    </r>
    <r>
      <rPr>
        <sz val="10"/>
        <color rgb="FFFF0000"/>
        <rFont val="Open Sans"/>
        <charset val="204"/>
      </rPr>
      <t>В</t>
    </r>
    <r>
      <rPr>
        <sz val="10"/>
        <rFont val="Open Sans"/>
        <charset val="204"/>
      </rPr>
      <t>оронеж (473)204-51-73</t>
    </r>
    <r>
      <rPr>
        <sz val="10"/>
        <color rgb="FFFF0000"/>
        <rFont val="Open Sans"/>
        <charset val="204"/>
      </rPr>
      <t xml:space="preserve"> Е</t>
    </r>
    <r>
      <rPr>
        <sz val="10"/>
        <rFont val="Open Sans"/>
        <charset val="204"/>
      </rPr>
      <t xml:space="preserve">катеринбург (343)384-55-89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ваново (4932)77-34-06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жевск (3412)26-03-58 </t>
    </r>
    <r>
      <rPr>
        <sz val="10"/>
        <color rgb="FFFF0000"/>
        <rFont val="Open Sans"/>
        <charset val="204"/>
      </rPr>
      <t>И</t>
    </r>
    <r>
      <rPr>
        <sz val="10"/>
        <rFont val="Open Sans"/>
        <charset val="204"/>
      </rPr>
      <t xml:space="preserve">ркутск (395)279-98-46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азань (843)206-01-48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алининград (4012)72-03-81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алуга (4842)92-23-67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емерово (3842)65-04-62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иров (8332)68-02-04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раснодар (861)203-40-90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расноярск (391)204-63-61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урск (4712)77-13-04 </t>
    </r>
    <r>
      <rPr>
        <sz val="10"/>
        <color rgb="FFFF0000"/>
        <rFont val="Open Sans"/>
        <charset val="204"/>
      </rPr>
      <t>Л</t>
    </r>
    <r>
      <rPr>
        <sz val="10"/>
        <rFont val="Open Sans"/>
        <charset val="204"/>
      </rPr>
      <t xml:space="preserve">ипецк (4742)52-20-81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агнитогорск (3519)55-03-13 </t>
    </r>
    <r>
      <rPr>
        <sz val="10"/>
        <color rgb="FFFF0000"/>
        <rFont val="Open Sans"/>
        <charset val="204"/>
      </rPr>
      <t>М</t>
    </r>
    <r>
      <rPr>
        <sz val="10"/>
        <rFont val="Open Sans"/>
        <charset val="204"/>
      </rPr>
      <t xml:space="preserve">урманск (8152)59-64-93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абережные Челны (8552)20-53-41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ижний Новгород (831)429-08-12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овокузнецк (3843)20-46-81 </t>
    </r>
    <r>
      <rPr>
        <sz val="10"/>
        <color rgb="FFFF0000"/>
        <rFont val="Open Sans"/>
        <charset val="204"/>
      </rPr>
      <t>Н</t>
    </r>
    <r>
      <rPr>
        <sz val="10"/>
        <rFont val="Open Sans"/>
        <charset val="204"/>
      </rPr>
      <t xml:space="preserve">овосибирск (383)227-86-73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мск (3812)21-46-40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рел (4862)44-53-42 </t>
    </r>
    <r>
      <rPr>
        <sz val="10"/>
        <color rgb="FFFF0000"/>
        <rFont val="Open Sans"/>
        <charset val="204"/>
      </rPr>
      <t>О</t>
    </r>
    <r>
      <rPr>
        <sz val="10"/>
        <rFont val="Open Sans"/>
        <charset val="204"/>
      </rPr>
      <t xml:space="preserve">ренбург (3532)37-68-04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енза (8412)22-31-16 </t>
    </r>
    <r>
      <rPr>
        <sz val="10"/>
        <color rgb="FFFF0000"/>
        <rFont val="Open Sans"/>
        <charset val="204"/>
      </rPr>
      <t>П</t>
    </r>
    <r>
      <rPr>
        <sz val="10"/>
        <rFont val="Open Sans"/>
        <charset val="204"/>
      </rPr>
      <t xml:space="preserve">ермь (342)205-81-47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остов-на-Дону (863)308-18-15 </t>
    </r>
    <r>
      <rPr>
        <sz val="10"/>
        <color rgb="FFFF0000"/>
        <rFont val="Open Sans"/>
        <charset val="204"/>
      </rPr>
      <t>Р</t>
    </r>
    <r>
      <rPr>
        <sz val="10"/>
        <rFont val="Open Sans"/>
        <charset val="204"/>
      </rPr>
      <t xml:space="preserve">язань (4912)46-61-64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амара (846)206-03-16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анкт-Петербург (812)309-46-40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аратов (845)249-38-78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евастополь (8692)22-31-93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имферополь (3652)67-13-56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моленск (4812)29-41-54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очи (862)225-72-31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таврополь (8652)20-65-13 </t>
    </r>
    <r>
      <rPr>
        <sz val="10"/>
        <color rgb="FFFF0000"/>
        <rFont val="Open Sans"/>
        <charset val="204"/>
      </rPr>
      <t>С</t>
    </r>
    <r>
      <rPr>
        <sz val="10"/>
        <rFont val="Open Sans"/>
        <charset val="204"/>
      </rPr>
      <t xml:space="preserve">ургут (3462)77-98-35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верь (4822)63-31-35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омск (3822)98-41-53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ула (4872)74-02-29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юмень (3452)66-21-18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льяновск (8422)24-23-59 </t>
    </r>
    <r>
      <rPr>
        <sz val="10"/>
        <color rgb="FFFF0000"/>
        <rFont val="Open Sans"/>
        <charset val="204"/>
      </rPr>
      <t>У</t>
    </r>
    <r>
      <rPr>
        <sz val="10"/>
        <rFont val="Open Sans"/>
        <charset val="204"/>
      </rPr>
      <t xml:space="preserve">фа (347)229-48-12 </t>
    </r>
    <r>
      <rPr>
        <sz val="10"/>
        <color rgb="FFFF0000"/>
        <rFont val="Open Sans"/>
        <charset val="204"/>
      </rPr>
      <t>Х</t>
    </r>
    <r>
      <rPr>
        <sz val="10"/>
        <rFont val="Open Sans"/>
        <charset val="204"/>
      </rPr>
      <t xml:space="preserve">абаровск (4212)92-98-04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елябинск (351)202-03-61 </t>
    </r>
    <r>
      <rPr>
        <sz val="10"/>
        <color rgb="FFFF0000"/>
        <rFont val="Open Sans"/>
        <charset val="204"/>
      </rPr>
      <t>Ч</t>
    </r>
    <r>
      <rPr>
        <sz val="10"/>
        <rFont val="Open Sans"/>
        <charset val="204"/>
      </rPr>
      <t xml:space="preserve">ереповец (8202)49-02-64 
</t>
    </r>
    <r>
      <rPr>
        <sz val="10"/>
        <color rgb="FFFF0000"/>
        <rFont val="Open Sans"/>
        <charset val="204"/>
      </rPr>
      <t>Я</t>
    </r>
    <r>
      <rPr>
        <sz val="10"/>
        <rFont val="Open Sans"/>
        <charset val="204"/>
      </rPr>
      <t xml:space="preserve">рославль (4852)69-52-93 
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иргизия (996)312-96-26-47 </t>
    </r>
    <r>
      <rPr>
        <sz val="10"/>
        <color rgb="FFFF0000"/>
        <rFont val="Open Sans"/>
        <charset val="204"/>
      </rPr>
      <t>К</t>
    </r>
    <r>
      <rPr>
        <sz val="10"/>
        <rFont val="Open Sans"/>
        <charset val="204"/>
      </rPr>
      <t xml:space="preserve">азахстан (7273)495-231 </t>
    </r>
    <r>
      <rPr>
        <sz val="10"/>
        <color rgb="FFFF0000"/>
        <rFont val="Open Sans"/>
        <charset val="204"/>
      </rPr>
      <t>Т</t>
    </r>
    <r>
      <rPr>
        <sz val="10"/>
        <rFont val="Open Sans"/>
        <charset val="204"/>
      </rPr>
      <t xml:space="preserve">аджикистан (992)427-82-92-69
</t>
    </r>
    <r>
      <rPr>
        <b/>
        <sz val="10"/>
        <rFont val="Open Sans"/>
        <charset val="204"/>
      </rPr>
      <t>Единый адрес для всех регионов: aza@nt-rt.ru || http://atis.nt-rt.ru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</si>
</sst>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$-C09]#,##0"/>
    <numFmt numFmtId="165" formatCode="[$$-1009]#,##0.0"/>
    <numFmt numFmtId="166" formatCode="#,##0&quot;р.&quot;"/>
    <numFmt numFmtId="167" formatCode="[$$-C09]#,##0;\-[$$-C09]#,##0"/>
    <numFmt numFmtId="168" formatCode="\$#,##0_);[Red]\(\$#,##0\)"/>
    <numFmt numFmtId="169" formatCode="#,##0.00&quot;р.&quot;"/>
    <numFmt numFmtId="170" formatCode="[$$-409]#,##0.00"/>
    <numFmt numFmtId="171" formatCode="#,##0\ &quot;₽&quot;"/>
  </numFmts>
  <fonts count="62">
    <font>
      <sz val="10"/>
      <name val="Arial Cyr"/>
      <charset val="204"/>
    </font>
    <font>
      <sz val="10"/>
      <name val="Arial Cyr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0"/>
      <color indexed="8"/>
      <name val="Garamond"/>
      <family val="1"/>
      <charset val="204"/>
    </font>
    <font>
      <sz val="8"/>
      <name val="Arial Cyr"/>
      <charset val="204"/>
    </font>
    <font>
      <sz val="12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12"/>
      <name val="宋体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Garamond"/>
      <family val="1"/>
      <charset val="204"/>
    </font>
    <font>
      <b/>
      <sz val="14"/>
      <name val="Open Sans"/>
      <family val="2"/>
      <charset val="204"/>
    </font>
    <font>
      <sz val="10"/>
      <name val="Open Sans"/>
      <family val="2"/>
      <charset val="204"/>
    </font>
    <font>
      <b/>
      <sz val="12"/>
      <name val="Open Sans"/>
      <family val="2"/>
      <charset val="204"/>
    </font>
    <font>
      <sz val="11"/>
      <name val="Open Sans"/>
      <family val="2"/>
      <charset val="204"/>
    </font>
    <font>
      <sz val="12"/>
      <name val="Open Sans"/>
      <family val="2"/>
      <charset val="204"/>
    </font>
    <font>
      <sz val="9"/>
      <name val="Open Sans"/>
      <family val="2"/>
      <charset val="204"/>
    </font>
    <font>
      <b/>
      <sz val="11"/>
      <name val="Open Sans"/>
      <family val="2"/>
      <charset val="204"/>
    </font>
    <font>
      <b/>
      <sz val="10"/>
      <name val="Open Sans"/>
      <family val="2"/>
      <charset val="204"/>
    </font>
    <font>
      <b/>
      <sz val="10"/>
      <color rgb="FFFF0000"/>
      <name val="Open Sans"/>
      <family val="2"/>
      <charset val="204"/>
    </font>
    <font>
      <b/>
      <u/>
      <sz val="10"/>
      <name val="Open Sans"/>
      <family val="2"/>
      <charset val="204"/>
    </font>
    <font>
      <sz val="10"/>
      <color indexed="8"/>
      <name val="Open Sans"/>
      <family val="2"/>
      <charset val="204"/>
    </font>
    <font>
      <b/>
      <sz val="10"/>
      <color rgb="FF000000"/>
      <name val="Open Sans"/>
      <family val="2"/>
      <charset val="204"/>
    </font>
    <font>
      <sz val="10"/>
      <color theme="1"/>
      <name val="Open Sans"/>
      <family val="2"/>
      <charset val="204"/>
    </font>
    <font>
      <b/>
      <sz val="10"/>
      <color indexed="30"/>
      <name val="Open Sans"/>
      <family val="2"/>
      <charset val="204"/>
    </font>
    <font>
      <b/>
      <sz val="10"/>
      <color rgb="FF0D0D0D"/>
      <name val="Open Sans"/>
      <family val="2"/>
      <charset val="204"/>
    </font>
    <font>
      <sz val="10"/>
      <color rgb="FF000000"/>
      <name val="Open Sans"/>
      <family val="2"/>
      <charset val="204"/>
    </font>
    <font>
      <b/>
      <sz val="10"/>
      <name val="Open Sans"/>
      <family val="2"/>
      <charset val="204"/>
    </font>
    <font>
      <sz val="1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sz val="16"/>
      <name val="Arial Cyr"/>
      <family val="1"/>
      <charset val="1"/>
    </font>
    <font>
      <sz val="11"/>
      <color theme="1"/>
      <name val="Calibri"/>
      <family val="2"/>
      <scheme val="minor"/>
    </font>
    <font>
      <b/>
      <sz val="10"/>
      <color rgb="FF000000"/>
      <name val="Garamond"/>
      <family val="1"/>
      <charset val="204"/>
    </font>
    <font>
      <b/>
      <sz val="10"/>
      <name val="Open Sans"/>
      <charset val="204"/>
    </font>
    <font>
      <b/>
      <sz val="10"/>
      <color theme="1"/>
      <name val="Open Sans"/>
      <family val="2"/>
      <charset val="204"/>
    </font>
    <font>
      <u/>
      <sz val="10"/>
      <color theme="10"/>
      <name val="Arial Cyr"/>
      <charset val="204"/>
    </font>
    <font>
      <sz val="10"/>
      <name val="Open Sans"/>
      <charset val="204"/>
    </font>
    <font>
      <b/>
      <sz val="16"/>
      <name val="Open Sans"/>
      <charset val="204"/>
    </font>
    <font>
      <b/>
      <sz val="10"/>
      <name val="Arial Cyr"/>
      <charset val="204"/>
    </font>
    <font>
      <sz val="10"/>
      <color rgb="FFFF0000"/>
      <name val="Arial Cyr"/>
      <charset val="204"/>
    </font>
    <font>
      <sz val="10"/>
      <color rgb="FFFF0000"/>
      <name val="Open Sans"/>
      <charset val="204"/>
    </font>
    <font>
      <sz val="10"/>
      <color theme="1"/>
      <name val="Open Sans"/>
      <charset val="204"/>
    </font>
    <font>
      <b/>
      <sz val="10"/>
      <color theme="1"/>
      <name val="Open Sans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</borders>
  <cellStyleXfs count="52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1" applyNumberFormat="0" applyAlignment="0" applyProtection="0"/>
    <xf numFmtId="0" fontId="12" fillId="20" borderId="2" applyNumberFormat="0" applyAlignment="0" applyProtection="0"/>
    <xf numFmtId="0" fontId="13" fillId="20" borderId="1" applyNumberFormat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21" borderId="7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6" fillId="0" borderId="0"/>
    <xf numFmtId="0" fontId="27" fillId="0" borderId="0"/>
    <xf numFmtId="0" fontId="9" fillId="0" borderId="0"/>
    <xf numFmtId="0" fontId="7" fillId="0" borderId="0"/>
    <xf numFmtId="0" fontId="28" fillId="0" borderId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26" fillId="23" borderId="8" applyNumberFormat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8" fillId="0" borderId="0"/>
    <xf numFmtId="0" fontId="1" fillId="0" borderId="0"/>
    <xf numFmtId="0" fontId="26" fillId="0" borderId="0"/>
    <xf numFmtId="0" fontId="50" fillId="0" borderId="0"/>
    <xf numFmtId="0" fontId="54" fillId="0" borderId="0" applyNumberFormat="0" applyFill="0" applyBorder="0" applyAlignment="0" applyProtection="0"/>
  </cellStyleXfs>
  <cellXfs count="23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6" fontId="2" fillId="0" borderId="0" xfId="0" applyNumberFormat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31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left" vertical="center" wrapText="1"/>
    </xf>
    <xf numFmtId="164" fontId="31" fillId="0" borderId="10" xfId="0" applyNumberFormat="1" applyFont="1" applyBorder="1" applyAlignment="1">
      <alignment horizontal="center" vertical="center" wrapText="1"/>
    </xf>
    <xf numFmtId="169" fontId="31" fillId="0" borderId="10" xfId="0" applyNumberFormat="1" applyFont="1" applyBorder="1" applyAlignment="1">
      <alignment horizontal="center" vertical="center" wrapText="1"/>
    </xf>
    <xf numFmtId="164" fontId="31" fillId="24" borderId="10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166" fontId="31" fillId="0" borderId="0" xfId="0" applyNumberFormat="1" applyFont="1" applyAlignment="1">
      <alignment vertical="center" wrapText="1"/>
    </xf>
    <xf numFmtId="0" fontId="36" fillId="0" borderId="10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4" fillId="24" borderId="10" xfId="0" applyFont="1" applyFill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0" fontId="34" fillId="24" borderId="15" xfId="0" applyFont="1" applyFill="1" applyBorder="1" applyAlignment="1">
      <alignment vertical="center" wrapText="1"/>
    </xf>
    <xf numFmtId="167" fontId="31" fillId="0" borderId="10" xfId="0" applyNumberFormat="1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169" fontId="31" fillId="0" borderId="0" xfId="0" applyNumberFormat="1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37" fillId="0" borderId="10" xfId="36" applyFont="1" applyBorder="1" applyAlignment="1">
      <alignment horizontal="center" vertical="center" wrapText="1"/>
    </xf>
    <xf numFmtId="168" fontId="31" fillId="0" borderId="10" xfId="47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left" wrapText="1"/>
    </xf>
    <xf numFmtId="0" fontId="31" fillId="0" borderId="10" xfId="0" applyFont="1" applyBorder="1" applyAlignment="1">
      <alignment vertical="center" wrapText="1"/>
    </xf>
    <xf numFmtId="0" fontId="31" fillId="0" borderId="10" xfId="36" applyFont="1" applyBorder="1" applyAlignment="1">
      <alignment horizontal="left" vertical="center" wrapText="1"/>
    </xf>
    <xf numFmtId="0" fontId="31" fillId="0" borderId="10" xfId="0" applyFont="1" applyBorder="1" applyAlignment="1">
      <alignment wrapText="1"/>
    </xf>
    <xf numFmtId="0" fontId="37" fillId="24" borderId="10" xfId="0" applyFont="1" applyFill="1" applyBorder="1" applyAlignment="1">
      <alignment horizontal="center" vertical="center" wrapText="1"/>
    </xf>
    <xf numFmtId="0" fontId="31" fillId="24" borderId="10" xfId="0" applyFont="1" applyFill="1" applyBorder="1" applyAlignment="1">
      <alignment horizontal="left" vertical="center" wrapText="1"/>
    </xf>
    <xf numFmtId="0" fontId="41" fillId="24" borderId="10" xfId="0" applyFont="1" applyFill="1" applyBorder="1" applyAlignment="1">
      <alignment horizontal="center" vertical="center" wrapText="1"/>
    </xf>
    <xf numFmtId="166" fontId="37" fillId="0" borderId="10" xfId="0" applyNumberFormat="1" applyFont="1" applyBorder="1" applyAlignment="1">
      <alignment horizontal="center" vertical="center" wrapText="1"/>
    </xf>
    <xf numFmtId="0" fontId="31" fillId="24" borderId="15" xfId="0" applyFont="1" applyFill="1" applyBorder="1" applyAlignment="1">
      <alignment vertical="center" wrapText="1"/>
    </xf>
    <xf numFmtId="0" fontId="42" fillId="24" borderId="0" xfId="0" applyFont="1" applyFill="1" applyAlignment="1">
      <alignment horizontal="center" vertical="center" wrapText="1"/>
    </xf>
    <xf numFmtId="0" fontId="31" fillId="24" borderId="0" xfId="0" applyFont="1" applyFill="1"/>
    <xf numFmtId="0" fontId="31" fillId="0" borderId="0" xfId="0" applyFont="1"/>
    <xf numFmtId="0" fontId="37" fillId="0" borderId="10" xfId="0" applyFont="1" applyBorder="1" applyAlignment="1">
      <alignment horizontal="left" vertical="center" wrapText="1"/>
    </xf>
    <xf numFmtId="164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left" vertical="center" wrapText="1"/>
    </xf>
    <xf numFmtId="0" fontId="31" fillId="0" borderId="0" xfId="0" applyFont="1" applyAlignment="1">
      <alignment wrapText="1"/>
    </xf>
    <xf numFmtId="0" fontId="31" fillId="0" borderId="18" xfId="36" applyFont="1" applyBorder="1" applyAlignment="1">
      <alignment horizontal="left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20" xfId="36" applyFont="1" applyBorder="1" applyAlignment="1">
      <alignment horizontal="left" vertical="center" wrapText="1"/>
    </xf>
    <xf numFmtId="164" fontId="31" fillId="0" borderId="11" xfId="0" applyNumberFormat="1" applyFont="1" applyBorder="1" applyAlignment="1">
      <alignment horizontal="center" vertical="center" wrapText="1"/>
    </xf>
    <xf numFmtId="169" fontId="31" fillId="0" borderId="11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left" vertical="center" wrapText="1"/>
    </xf>
    <xf numFmtId="0" fontId="37" fillId="0" borderId="16" xfId="36" applyFont="1" applyBorder="1" applyAlignment="1">
      <alignment horizontal="center" vertical="center" wrapText="1"/>
    </xf>
    <xf numFmtId="0" fontId="37" fillId="0" borderId="19" xfId="36" applyFont="1" applyBorder="1" applyAlignment="1">
      <alignment horizontal="center" vertical="center" wrapText="1"/>
    </xf>
    <xf numFmtId="0" fontId="31" fillId="27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31" fillId="28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31" fillId="28" borderId="10" xfId="0" applyFont="1" applyFill="1" applyBorder="1" applyAlignment="1">
      <alignment horizontal="left" vertical="center" wrapText="1"/>
    </xf>
    <xf numFmtId="0" fontId="37" fillId="0" borderId="10" xfId="0" quotePrefix="1" applyFont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 wrapText="1"/>
    </xf>
    <xf numFmtId="1" fontId="31" fillId="0" borderId="10" xfId="0" applyNumberFormat="1" applyFont="1" applyBorder="1" applyAlignment="1">
      <alignment horizontal="center" vertical="center" wrapText="1"/>
    </xf>
    <xf numFmtId="170" fontId="2" fillId="0" borderId="0" xfId="0" applyNumberFormat="1" applyFont="1" applyAlignment="1">
      <alignment horizontal="center" vertical="center" wrapText="1"/>
    </xf>
    <xf numFmtId="170" fontId="37" fillId="0" borderId="10" xfId="0" applyNumberFormat="1" applyFont="1" applyBorder="1" applyAlignment="1">
      <alignment horizontal="center" vertical="center" wrapText="1"/>
    </xf>
    <xf numFmtId="170" fontId="31" fillId="0" borderId="10" xfId="0" applyNumberFormat="1" applyFont="1" applyBorder="1" applyAlignment="1">
      <alignment horizontal="center" vertical="center" wrapText="1"/>
    </xf>
    <xf numFmtId="0" fontId="31" fillId="29" borderId="10" xfId="0" applyFont="1" applyFill="1" applyBorder="1" applyAlignment="1">
      <alignment horizontal="center" vertical="center" wrapText="1"/>
    </xf>
    <xf numFmtId="0" fontId="31" fillId="30" borderId="10" xfId="0" applyFont="1" applyFill="1" applyBorder="1" applyAlignment="1">
      <alignment horizontal="center" vertical="center" wrapText="1"/>
    </xf>
    <xf numFmtId="164" fontId="46" fillId="0" borderId="13" xfId="0" applyNumberFormat="1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164" fontId="31" fillId="28" borderId="10" xfId="0" applyNumberFormat="1" applyFont="1" applyFill="1" applyBorder="1" applyAlignment="1">
      <alignment horizontal="center" vertical="center" wrapText="1"/>
    </xf>
    <xf numFmtId="169" fontId="31" fillId="24" borderId="10" xfId="0" applyNumberFormat="1" applyFont="1" applyFill="1" applyBorder="1" applyAlignment="1">
      <alignment horizontal="center" vertical="center" wrapText="1"/>
    </xf>
    <xf numFmtId="0" fontId="0" fillId="28" borderId="10" xfId="0" applyFill="1" applyBorder="1"/>
    <xf numFmtId="0" fontId="37" fillId="28" borderId="10" xfId="36" applyFont="1" applyFill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49" fillId="0" borderId="10" xfId="0" applyFont="1" applyBorder="1" applyAlignment="1">
      <alignment wrapText="1"/>
    </xf>
    <xf numFmtId="164" fontId="31" fillId="0" borderId="25" xfId="0" applyNumberFormat="1" applyFont="1" applyBorder="1" applyAlignment="1">
      <alignment horizontal="center" vertical="center" wrapText="1"/>
    </xf>
    <xf numFmtId="169" fontId="31" fillId="0" borderId="25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1" fillId="0" borderId="0" xfId="0" applyFont="1"/>
    <xf numFmtId="0" fontId="0" fillId="0" borderId="12" xfId="0" applyBorder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55" fillId="24" borderId="10" xfId="0" applyFont="1" applyFill="1" applyBorder="1" applyAlignment="1">
      <alignment horizontal="center" vertical="center" wrapText="1"/>
    </xf>
    <xf numFmtId="0" fontId="37" fillId="24" borderId="10" xfId="36" applyFont="1" applyFill="1" applyBorder="1" applyAlignment="1">
      <alignment horizontal="center" vertical="center" wrapText="1"/>
    </xf>
    <xf numFmtId="0" fontId="56" fillId="24" borderId="10" xfId="0" applyFont="1" applyFill="1" applyBorder="1" applyAlignment="1">
      <alignment horizontal="center" vertical="top" wrapText="1"/>
    </xf>
    <xf numFmtId="0" fontId="31" fillId="24" borderId="10" xfId="36" applyFont="1" applyFill="1" applyBorder="1" applyAlignment="1">
      <alignment horizontal="left" vertical="center" wrapText="1"/>
    </xf>
    <xf numFmtId="0" fontId="31" fillId="0" borderId="12" xfId="0" applyFont="1" applyBorder="1" applyAlignment="1">
      <alignment horizontal="left" vertical="center" wrapText="1"/>
    </xf>
    <xf numFmtId="0" fontId="54" fillId="0" borderId="10" xfId="51" applyBorder="1" applyAlignment="1">
      <alignment horizontal="center" vertical="center" wrapText="1"/>
    </xf>
    <xf numFmtId="0" fontId="37" fillId="26" borderId="0" xfId="0" applyFont="1" applyFill="1" applyAlignment="1">
      <alignment vertical="center" wrapText="1"/>
    </xf>
    <xf numFmtId="0" fontId="37" fillId="24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37" fillId="24" borderId="11" xfId="0" applyFont="1" applyFill="1" applyBorder="1" applyAlignment="1">
      <alignment horizontal="center" vertical="center" wrapText="1"/>
    </xf>
    <xf numFmtId="0" fontId="37" fillId="24" borderId="12" xfId="0" applyFont="1" applyFill="1" applyBorder="1" applyAlignment="1">
      <alignment horizontal="center" vertical="center" wrapText="1"/>
    </xf>
    <xf numFmtId="0" fontId="0" fillId="24" borderId="10" xfId="0" applyFill="1" applyBorder="1"/>
    <xf numFmtId="0" fontId="0" fillId="24" borderId="0" xfId="0" applyFill="1"/>
    <xf numFmtId="0" fontId="31" fillId="24" borderId="10" xfId="0" applyFont="1" applyFill="1" applyBorder="1" applyAlignment="1">
      <alignment wrapText="1"/>
    </xf>
    <xf numFmtId="0" fontId="31" fillId="24" borderId="11" xfId="0" applyFont="1" applyFill="1" applyBorder="1" applyAlignment="1">
      <alignment horizontal="left" vertical="center" wrapText="1"/>
    </xf>
    <xf numFmtId="0" fontId="31" fillId="24" borderId="10" xfId="0" applyFont="1" applyFill="1" applyBorder="1" applyAlignment="1">
      <alignment vertical="center" wrapText="1"/>
    </xf>
    <xf numFmtId="0" fontId="31" fillId="27" borderId="0" xfId="0" applyFont="1" applyFill="1" applyAlignment="1">
      <alignment horizontal="center" vertical="center" wrapText="1"/>
    </xf>
    <xf numFmtId="0" fontId="29" fillId="27" borderId="0" xfId="0" applyFont="1" applyFill="1" applyAlignment="1">
      <alignment horizontal="center" vertical="center" wrapText="1"/>
    </xf>
    <xf numFmtId="0" fontId="37" fillId="24" borderId="10" xfId="0" applyFont="1" applyFill="1" applyBorder="1" applyAlignment="1">
      <alignment horizontal="left" vertical="center" wrapText="1"/>
    </xf>
    <xf numFmtId="171" fontId="31" fillId="27" borderId="10" xfId="0" applyNumberFormat="1" applyFont="1" applyFill="1" applyBorder="1" applyAlignment="1">
      <alignment horizontal="center" vertical="center" wrapText="1"/>
    </xf>
    <xf numFmtId="171" fontId="31" fillId="0" borderId="10" xfId="0" applyNumberFormat="1" applyFont="1" applyBorder="1" applyAlignment="1">
      <alignment horizontal="center" vertical="center"/>
    </xf>
    <xf numFmtId="171" fontId="31" fillId="28" borderId="10" xfId="0" applyNumberFormat="1" applyFont="1" applyFill="1" applyBorder="1" applyAlignment="1">
      <alignment horizontal="center" vertical="center"/>
    </xf>
    <xf numFmtId="171" fontId="31" fillId="24" borderId="10" xfId="0" applyNumberFormat="1" applyFont="1" applyFill="1" applyBorder="1" applyAlignment="1">
      <alignment horizontal="center" vertical="center"/>
    </xf>
    <xf numFmtId="171" fontId="31" fillId="0" borderId="0" xfId="0" applyNumberFormat="1" applyFont="1" applyAlignment="1">
      <alignment horizontal="center" vertical="center"/>
    </xf>
    <xf numFmtId="169" fontId="31" fillId="0" borderId="10" xfId="0" applyNumberFormat="1" applyFont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top" wrapText="1"/>
    </xf>
    <xf numFmtId="171" fontId="37" fillId="0" borderId="10" xfId="0" applyNumberFormat="1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28" borderId="13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left" vertical="center" wrapText="1"/>
    </xf>
    <xf numFmtId="0" fontId="31" fillId="28" borderId="15" xfId="0" applyFont="1" applyFill="1" applyBorder="1" applyAlignment="1">
      <alignment horizontal="left" vertical="center" wrapText="1"/>
    </xf>
    <xf numFmtId="0" fontId="31" fillId="32" borderId="13" xfId="0" applyFont="1" applyFill="1" applyBorder="1" applyAlignment="1">
      <alignment horizontal="center" vertical="center" wrapText="1"/>
    </xf>
    <xf numFmtId="0" fontId="31" fillId="32" borderId="15" xfId="0" applyFont="1" applyFill="1" applyBorder="1" applyAlignment="1">
      <alignment horizontal="left" vertical="center" wrapText="1"/>
    </xf>
    <xf numFmtId="164" fontId="31" fillId="32" borderId="10" xfId="0" applyNumberFormat="1" applyFont="1" applyFill="1" applyBorder="1" applyAlignment="1">
      <alignment horizontal="center" vertical="center" wrapText="1"/>
    </xf>
    <xf numFmtId="171" fontId="31" fillId="32" borderId="10" xfId="0" applyNumberFormat="1" applyFont="1" applyFill="1" applyBorder="1" applyAlignment="1">
      <alignment horizontal="center" vertical="center"/>
    </xf>
    <xf numFmtId="164" fontId="2" fillId="0" borderId="0" xfId="0" applyNumberFormat="1" applyFont="1"/>
    <xf numFmtId="164" fontId="2" fillId="0" borderId="0" xfId="0" applyNumberFormat="1" applyFont="1" applyAlignment="1">
      <alignment wrapText="1"/>
    </xf>
    <xf numFmtId="167" fontId="2" fillId="0" borderId="0" xfId="0" applyNumberFormat="1" applyFont="1" applyAlignment="1">
      <alignment horizontal="center" vertical="center" wrapText="1"/>
    </xf>
    <xf numFmtId="0" fontId="0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56" fillId="28" borderId="10" xfId="0" applyFont="1" applyFill="1" applyBorder="1" applyAlignment="1">
      <alignment horizontal="center" vertical="top" wrapText="1"/>
    </xf>
    <xf numFmtId="0" fontId="53" fillId="29" borderId="10" xfId="0" applyFont="1" applyFill="1" applyBorder="1" applyAlignment="1">
      <alignment horizontal="center" wrapText="1"/>
    </xf>
    <xf numFmtId="0" fontId="30" fillId="0" borderId="10" xfId="0" applyFont="1" applyBorder="1" applyAlignment="1">
      <alignment horizontal="center" vertical="center" wrapText="1"/>
    </xf>
    <xf numFmtId="0" fontId="56" fillId="24" borderId="10" xfId="0" applyFont="1" applyFill="1" applyBorder="1" applyAlignment="1">
      <alignment horizontal="center" vertical="top" wrapText="1"/>
    </xf>
    <xf numFmtId="0" fontId="37" fillId="24" borderId="10" xfId="0" applyFont="1" applyFill="1" applyBorder="1" applyAlignment="1">
      <alignment horizontal="center" vertical="center" wrapText="1"/>
    </xf>
    <xf numFmtId="0" fontId="52" fillId="0" borderId="17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26" borderId="13" xfId="0" applyFont="1" applyFill="1" applyBorder="1" applyAlignment="1">
      <alignment horizontal="center" vertical="center" wrapText="1"/>
    </xf>
    <xf numFmtId="0" fontId="37" fillId="26" borderId="14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31" fillId="0" borderId="11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8" fillId="24" borderId="11" xfId="0" applyFont="1" applyFill="1" applyBorder="1" applyAlignment="1">
      <alignment horizontal="center" vertical="center" wrapText="1"/>
    </xf>
    <xf numFmtId="0" fontId="38" fillId="24" borderId="12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17" xfId="0" applyBorder="1" applyAlignment="1">
      <alignment horizontal="center"/>
    </xf>
    <xf numFmtId="0" fontId="38" fillId="25" borderId="13" xfId="0" applyFont="1" applyFill="1" applyBorder="1" applyAlignment="1">
      <alignment horizontal="center" vertical="center" wrapText="1"/>
    </xf>
    <xf numFmtId="0" fontId="38" fillId="25" borderId="14" xfId="0" applyFont="1" applyFill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7" fillId="26" borderId="10" xfId="0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56" fillId="28" borderId="13" xfId="0" applyFont="1" applyFill="1" applyBorder="1" applyAlignment="1">
      <alignment horizontal="center" vertical="top" wrapText="1"/>
    </xf>
    <xf numFmtId="0" fontId="56" fillId="28" borderId="14" xfId="0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7" fillId="26" borderId="24" xfId="0" applyFont="1" applyFill="1" applyBorder="1" applyAlignment="1">
      <alignment horizontal="center" vertical="center" wrapText="1"/>
    </xf>
    <xf numFmtId="0" fontId="37" fillId="26" borderId="25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10" xfId="0" applyFont="1" applyBorder="1" applyAlignment="1">
      <alignment horizontal="left" vertical="center" wrapText="1"/>
    </xf>
    <xf numFmtId="0" fontId="32" fillId="26" borderId="13" xfId="0" applyFont="1" applyFill="1" applyBorder="1" applyAlignment="1">
      <alignment horizontal="center" vertical="center" wrapText="1"/>
    </xf>
    <xf numFmtId="0" fontId="32" fillId="26" borderId="14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36" fillId="26" borderId="13" xfId="0" applyFont="1" applyFill="1" applyBorder="1" applyAlignment="1">
      <alignment horizontal="center" vertical="center" wrapText="1"/>
    </xf>
    <xf numFmtId="0" fontId="36" fillId="26" borderId="14" xfId="0" applyFont="1" applyFill="1" applyBorder="1" applyAlignment="1">
      <alignment horizontal="center" vertical="center" wrapText="1"/>
    </xf>
    <xf numFmtId="0" fontId="36" fillId="26" borderId="10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left" vertical="center" wrapText="1"/>
    </xf>
    <xf numFmtId="0" fontId="0" fillId="24" borderId="10" xfId="0" applyFill="1" applyBorder="1" applyAlignment="1">
      <alignment horizontal="center"/>
    </xf>
    <xf numFmtId="0" fontId="0" fillId="24" borderId="11" xfId="0" applyFill="1" applyBorder="1" applyAlignment="1">
      <alignment horizontal="center"/>
    </xf>
    <xf numFmtId="0" fontId="0" fillId="24" borderId="12" xfId="0" applyFill="1" applyBorder="1" applyAlignment="1">
      <alignment horizontal="center"/>
    </xf>
    <xf numFmtId="0" fontId="37" fillId="24" borderId="11" xfId="36" applyFont="1" applyFill="1" applyBorder="1" applyAlignment="1">
      <alignment horizontal="center" vertical="center" wrapText="1"/>
    </xf>
    <xf numFmtId="0" fontId="37" fillId="24" borderId="12" xfId="36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37" fillId="24" borderId="11" xfId="0" applyFont="1" applyFill="1" applyBorder="1" applyAlignment="1">
      <alignment horizontal="center" vertical="center" wrapText="1"/>
    </xf>
    <xf numFmtId="0" fontId="37" fillId="24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14" xfId="0" applyFont="1" applyFill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37" fillId="26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0" fillId="0" borderId="2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4" fillId="0" borderId="25" xfId="0" applyFont="1" applyBorder="1" applyAlignment="1">
      <alignment horizontal="center" vertical="center" wrapText="1"/>
    </xf>
    <xf numFmtId="0" fontId="37" fillId="26" borderId="21" xfId="0" applyFont="1" applyFill="1" applyBorder="1" applyAlignment="1">
      <alignment horizontal="center" vertical="center" wrapText="1"/>
    </xf>
    <xf numFmtId="0" fontId="37" fillId="26" borderId="17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1" xfId="0" applyBorder="1" applyAlignment="1">
      <alignment horizontal="center"/>
    </xf>
    <xf numFmtId="0" fontId="37" fillId="0" borderId="28" xfId="0" applyFont="1" applyBorder="1" applyAlignment="1">
      <alignment horizontal="center" vertical="center" wrapText="1"/>
    </xf>
    <xf numFmtId="0" fontId="36" fillId="26" borderId="24" xfId="0" applyFont="1" applyFill="1" applyBorder="1" applyAlignment="1">
      <alignment horizontal="center" vertical="center" wrapText="1"/>
    </xf>
    <xf numFmtId="0" fontId="36" fillId="26" borderId="25" xfId="0" applyFont="1" applyFill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31" borderId="13" xfId="0" applyFont="1" applyFill="1" applyBorder="1" applyAlignment="1">
      <alignment horizontal="center" vertical="center" wrapText="1"/>
    </xf>
    <xf numFmtId="0" fontId="37" fillId="31" borderId="14" xfId="0" applyFont="1" applyFill="1" applyBorder="1" applyAlignment="1">
      <alignment horizontal="center" vertical="center" wrapText="1"/>
    </xf>
    <xf numFmtId="0" fontId="37" fillId="31" borderId="15" xfId="0" applyFont="1" applyFill="1" applyBorder="1" applyAlignment="1">
      <alignment horizontal="center" vertical="center" wrapText="1"/>
    </xf>
    <xf numFmtId="0" fontId="37" fillId="0" borderId="13" xfId="0" quotePrefix="1" applyFont="1" applyBorder="1" applyAlignment="1">
      <alignment horizontal="right" vertical="center" wrapText="1"/>
    </xf>
    <xf numFmtId="0" fontId="37" fillId="0" borderId="14" xfId="0" quotePrefix="1" applyFont="1" applyBorder="1" applyAlignment="1">
      <alignment horizontal="right" vertical="center" wrapText="1"/>
    </xf>
    <xf numFmtId="0" fontId="37" fillId="0" borderId="15" xfId="0" quotePrefix="1" applyFont="1" applyBorder="1" applyAlignment="1">
      <alignment horizontal="right" vertical="center" wrapText="1"/>
    </xf>
    <xf numFmtId="0" fontId="37" fillId="31" borderId="13" xfId="0" quotePrefix="1" applyFont="1" applyFill="1" applyBorder="1" applyAlignment="1">
      <alignment horizontal="center" vertical="center" wrapText="1"/>
    </xf>
    <xf numFmtId="0" fontId="37" fillId="31" borderId="14" xfId="0" quotePrefix="1" applyFont="1" applyFill="1" applyBorder="1" applyAlignment="1">
      <alignment horizontal="center" vertical="center" wrapText="1"/>
    </xf>
    <xf numFmtId="0" fontId="37" fillId="31" borderId="15" xfId="0" quotePrefix="1" applyFont="1" applyFill="1" applyBorder="1" applyAlignment="1">
      <alignment horizontal="center" vertical="center" wrapText="1"/>
    </xf>
    <xf numFmtId="0" fontId="37" fillId="0" borderId="13" xfId="36" applyFont="1" applyBorder="1" applyAlignment="1">
      <alignment horizontal="center" vertical="center" wrapText="1"/>
    </xf>
    <xf numFmtId="0" fontId="37" fillId="0" borderId="14" xfId="36" applyFont="1" applyBorder="1" applyAlignment="1">
      <alignment horizontal="center" vertical="center" wrapText="1"/>
    </xf>
    <xf numFmtId="0" fontId="37" fillId="0" borderId="15" xfId="36" applyFont="1" applyBorder="1" applyAlignment="1">
      <alignment horizontal="center" vertical="center" wrapText="1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49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Гиперссылка" xfId="51" builtinId="8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3" xfId="38"/>
    <cellStyle name="Обычный 4" xfId="39"/>
    <cellStyle name="Обычный 5" xfId="40"/>
    <cellStyle name="Обычный 6" xfId="48"/>
    <cellStyle name="Обычный 7" xfId="5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  <cellStyle name="常规_Sheet1" xfId="47"/>
  </cellStyles>
  <dxfs count="0"/>
  <tableStyles count="0" defaultTableStyle="TableStyleMedium9" defaultPivotStyle="PivotStyleLight16"/>
  <colors>
    <mruColors>
      <color rgb="FFFF0066"/>
      <color rgb="FFFBAE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2.png"/><Relationship Id="rId1" Type="http://schemas.openxmlformats.org/officeDocument/2006/relationships/image" Target="../media/image15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13" Type="http://schemas.openxmlformats.org/officeDocument/2006/relationships/image" Target="../media/image162.png"/><Relationship Id="rId3" Type="http://schemas.openxmlformats.org/officeDocument/2006/relationships/image" Target="../media/image155.jpeg"/><Relationship Id="rId7" Type="http://schemas.openxmlformats.org/officeDocument/2006/relationships/image" Target="../media/image159.jpeg"/><Relationship Id="rId12" Type="http://schemas.openxmlformats.org/officeDocument/2006/relationships/image" Target="../media/image3.png"/><Relationship Id="rId2" Type="http://schemas.openxmlformats.org/officeDocument/2006/relationships/image" Target="../media/image154.jpeg"/><Relationship Id="rId1" Type="http://schemas.openxmlformats.org/officeDocument/2006/relationships/image" Target="../media/image153.jpeg"/><Relationship Id="rId6" Type="http://schemas.openxmlformats.org/officeDocument/2006/relationships/image" Target="../media/image158.jpeg"/><Relationship Id="rId11" Type="http://schemas.openxmlformats.org/officeDocument/2006/relationships/image" Target="../media/image2.png"/><Relationship Id="rId5" Type="http://schemas.openxmlformats.org/officeDocument/2006/relationships/image" Target="../media/image157.jpeg"/><Relationship Id="rId10" Type="http://schemas.openxmlformats.org/officeDocument/2006/relationships/image" Target="../media/image1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eg"/><Relationship Id="rId2" Type="http://schemas.openxmlformats.org/officeDocument/2006/relationships/image" Target="../media/image164.jpeg"/><Relationship Id="rId1" Type="http://schemas.openxmlformats.org/officeDocument/2006/relationships/image" Target="../media/image163.jpeg"/><Relationship Id="rId5" Type="http://schemas.openxmlformats.org/officeDocument/2006/relationships/image" Target="../media/image167.jpeg"/><Relationship Id="rId4" Type="http://schemas.openxmlformats.org/officeDocument/2006/relationships/image" Target="../media/image16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eg"/><Relationship Id="rId2" Type="http://schemas.openxmlformats.org/officeDocument/2006/relationships/image" Target="../media/image169.jpeg"/><Relationship Id="rId1" Type="http://schemas.openxmlformats.org/officeDocument/2006/relationships/image" Target="../media/image16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.png"/><Relationship Id="rId21" Type="http://schemas.openxmlformats.org/officeDocument/2006/relationships/image" Target="../media/image188.pn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.png"/><Relationship Id="rId16" Type="http://schemas.openxmlformats.org/officeDocument/2006/relationships/image" Target="../media/image183.png"/><Relationship Id="rId20" Type="http://schemas.openxmlformats.org/officeDocument/2006/relationships/image" Target="../media/image187.png"/><Relationship Id="rId1" Type="http://schemas.openxmlformats.org/officeDocument/2006/relationships/image" Target="../media/image14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24" Type="http://schemas.openxmlformats.org/officeDocument/2006/relationships/image" Target="../media/image190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23" Type="http://schemas.openxmlformats.org/officeDocument/2006/relationships/image" Target="../media/image15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Relationship Id="rId22" Type="http://schemas.openxmlformats.org/officeDocument/2006/relationships/image" Target="../media/image18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.png"/><Relationship Id="rId21" Type="http://schemas.openxmlformats.org/officeDocument/2006/relationships/image" Target="../media/image188.pn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.png"/><Relationship Id="rId16" Type="http://schemas.openxmlformats.org/officeDocument/2006/relationships/image" Target="../media/image183.png"/><Relationship Id="rId20" Type="http://schemas.openxmlformats.org/officeDocument/2006/relationships/image" Target="../media/image187.png"/><Relationship Id="rId1" Type="http://schemas.openxmlformats.org/officeDocument/2006/relationships/image" Target="../media/image14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24" Type="http://schemas.openxmlformats.org/officeDocument/2006/relationships/image" Target="../media/image190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23" Type="http://schemas.openxmlformats.org/officeDocument/2006/relationships/image" Target="../media/image15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Relationship Id="rId22" Type="http://schemas.openxmlformats.org/officeDocument/2006/relationships/image" Target="../media/image18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26" Type="http://schemas.openxmlformats.org/officeDocument/2006/relationships/image" Target="../media/image8.jpe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7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29" Type="http://schemas.openxmlformats.org/officeDocument/2006/relationships/image" Target="../media/image43.jpeg"/><Relationship Id="rId1" Type="http://schemas.openxmlformats.org/officeDocument/2006/relationships/image" Target="../media/image5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2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31" Type="http://schemas.openxmlformats.org/officeDocument/2006/relationships/image" Target="../media/image4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1.png"/><Relationship Id="rId30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3" Type="http://schemas.openxmlformats.org/officeDocument/2006/relationships/image" Target="../media/image48.jpeg"/><Relationship Id="rId7" Type="http://schemas.openxmlformats.org/officeDocument/2006/relationships/image" Target="../media/image52.pn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5" Type="http://schemas.openxmlformats.org/officeDocument/2006/relationships/image" Target="../media/image50.png"/><Relationship Id="rId4" Type="http://schemas.openxmlformats.org/officeDocument/2006/relationships/image" Target="../media/image4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" Type="http://schemas.openxmlformats.org/officeDocument/2006/relationships/image" Target="../media/image55.jpeg"/><Relationship Id="rId16" Type="http://schemas.openxmlformats.org/officeDocument/2006/relationships/image" Target="../media/image69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10.jpe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png"/><Relationship Id="rId25" Type="http://schemas.openxmlformats.org/officeDocument/2006/relationships/image" Target="../media/image95.pn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png"/><Relationship Id="rId24" Type="http://schemas.openxmlformats.org/officeDocument/2006/relationships/image" Target="../media/image9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pn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3" Type="http://schemas.openxmlformats.org/officeDocument/2006/relationships/image" Target="../media/image98.png"/><Relationship Id="rId7" Type="http://schemas.openxmlformats.org/officeDocument/2006/relationships/image" Target="../media/image11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1.jpeg"/><Relationship Id="rId5" Type="http://schemas.openxmlformats.org/officeDocument/2006/relationships/image" Target="../media/image100.jpeg"/><Relationship Id="rId4" Type="http://schemas.openxmlformats.org/officeDocument/2006/relationships/image" Target="../media/image99.png"/><Relationship Id="rId9" Type="http://schemas.openxmlformats.org/officeDocument/2006/relationships/image" Target="../media/image10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13" Type="http://schemas.openxmlformats.org/officeDocument/2006/relationships/image" Target="../media/image116.jpeg"/><Relationship Id="rId18" Type="http://schemas.openxmlformats.org/officeDocument/2006/relationships/image" Target="../media/image121.jpeg"/><Relationship Id="rId26" Type="http://schemas.openxmlformats.org/officeDocument/2006/relationships/image" Target="../media/image129.jpeg"/><Relationship Id="rId3" Type="http://schemas.openxmlformats.org/officeDocument/2006/relationships/image" Target="../media/image106.jpeg"/><Relationship Id="rId21" Type="http://schemas.openxmlformats.org/officeDocument/2006/relationships/image" Target="../media/image124.jpeg"/><Relationship Id="rId7" Type="http://schemas.openxmlformats.org/officeDocument/2006/relationships/image" Target="../media/image110.jpeg"/><Relationship Id="rId12" Type="http://schemas.openxmlformats.org/officeDocument/2006/relationships/image" Target="../media/image115.jpeg"/><Relationship Id="rId17" Type="http://schemas.openxmlformats.org/officeDocument/2006/relationships/image" Target="../media/image120.jpeg"/><Relationship Id="rId25" Type="http://schemas.openxmlformats.org/officeDocument/2006/relationships/image" Target="../media/image128.jpeg"/><Relationship Id="rId2" Type="http://schemas.openxmlformats.org/officeDocument/2006/relationships/image" Target="../media/image105.jpeg"/><Relationship Id="rId16" Type="http://schemas.openxmlformats.org/officeDocument/2006/relationships/image" Target="../media/image119.jpeg"/><Relationship Id="rId20" Type="http://schemas.openxmlformats.org/officeDocument/2006/relationships/image" Target="../media/image123.jpeg"/><Relationship Id="rId29" Type="http://schemas.openxmlformats.org/officeDocument/2006/relationships/image" Target="../media/image132.png"/><Relationship Id="rId1" Type="http://schemas.openxmlformats.org/officeDocument/2006/relationships/image" Target="../media/image104.jpeg"/><Relationship Id="rId6" Type="http://schemas.openxmlformats.org/officeDocument/2006/relationships/image" Target="../media/image109.jpeg"/><Relationship Id="rId11" Type="http://schemas.openxmlformats.org/officeDocument/2006/relationships/image" Target="../media/image114.jpeg"/><Relationship Id="rId24" Type="http://schemas.openxmlformats.org/officeDocument/2006/relationships/image" Target="../media/image127.jpeg"/><Relationship Id="rId5" Type="http://schemas.openxmlformats.org/officeDocument/2006/relationships/image" Target="../media/image108.jpeg"/><Relationship Id="rId15" Type="http://schemas.openxmlformats.org/officeDocument/2006/relationships/image" Target="../media/image118.jpeg"/><Relationship Id="rId23" Type="http://schemas.openxmlformats.org/officeDocument/2006/relationships/image" Target="../media/image126.jpeg"/><Relationship Id="rId28" Type="http://schemas.openxmlformats.org/officeDocument/2006/relationships/image" Target="../media/image131.jpeg"/><Relationship Id="rId10" Type="http://schemas.openxmlformats.org/officeDocument/2006/relationships/image" Target="../media/image113.jpeg"/><Relationship Id="rId19" Type="http://schemas.openxmlformats.org/officeDocument/2006/relationships/image" Target="../media/image122.jpeg"/><Relationship Id="rId4" Type="http://schemas.openxmlformats.org/officeDocument/2006/relationships/image" Target="../media/image107.jpeg"/><Relationship Id="rId9" Type="http://schemas.openxmlformats.org/officeDocument/2006/relationships/image" Target="../media/image112.jpeg"/><Relationship Id="rId14" Type="http://schemas.openxmlformats.org/officeDocument/2006/relationships/image" Target="../media/image117.jpeg"/><Relationship Id="rId22" Type="http://schemas.openxmlformats.org/officeDocument/2006/relationships/image" Target="../media/image125.jpeg"/><Relationship Id="rId27" Type="http://schemas.openxmlformats.org/officeDocument/2006/relationships/image" Target="../media/image130.jpeg"/><Relationship Id="rId30" Type="http://schemas.openxmlformats.org/officeDocument/2006/relationships/image" Target="../media/image13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7" Type="http://schemas.openxmlformats.org/officeDocument/2006/relationships/image" Target="../media/image140.jpeg"/><Relationship Id="rId2" Type="http://schemas.openxmlformats.org/officeDocument/2006/relationships/image" Target="../media/image135.jpeg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5" Type="http://schemas.openxmlformats.org/officeDocument/2006/relationships/image" Target="../media/image138.jpeg"/><Relationship Id="rId4" Type="http://schemas.openxmlformats.org/officeDocument/2006/relationships/image" Target="../media/image137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3" Type="http://schemas.openxmlformats.org/officeDocument/2006/relationships/image" Target="../media/image143.png"/><Relationship Id="rId7" Type="http://schemas.openxmlformats.org/officeDocument/2006/relationships/image" Target="../media/image147.jpe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png"/><Relationship Id="rId5" Type="http://schemas.openxmlformats.org/officeDocument/2006/relationships/image" Target="../media/image145.png"/><Relationship Id="rId10" Type="http://schemas.openxmlformats.org/officeDocument/2006/relationships/image" Target="../media/image150.jpeg"/><Relationship Id="rId4" Type="http://schemas.openxmlformats.org/officeDocument/2006/relationships/image" Target="../media/image144.png"/><Relationship Id="rId9" Type="http://schemas.openxmlformats.org/officeDocument/2006/relationships/image" Target="../media/image1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18</xdr:row>
      <xdr:rowOff>19050</xdr:rowOff>
    </xdr:from>
    <xdr:to>
      <xdr:col>1</xdr:col>
      <xdr:colOff>923925</xdr:colOff>
      <xdr:row>18</xdr:row>
      <xdr:rowOff>819150</xdr:rowOff>
    </xdr:to>
    <xdr:pic>
      <xdr:nvPicPr>
        <xdr:cNvPr id="17" name="Рисунок 16" descr="Картинки по запросу вытяжка выхлопных газов рельсовая система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2211705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16</xdr:row>
      <xdr:rowOff>19050</xdr:rowOff>
    </xdr:from>
    <xdr:to>
      <xdr:col>1</xdr:col>
      <xdr:colOff>857250</xdr:colOff>
      <xdr:row>16</xdr:row>
      <xdr:rowOff>623148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725" y="20459700"/>
          <a:ext cx="619125" cy="60409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17</xdr:row>
      <xdr:rowOff>22746</xdr:rowOff>
    </xdr:from>
    <xdr:to>
      <xdr:col>1</xdr:col>
      <xdr:colOff>904876</xdr:colOff>
      <xdr:row>17</xdr:row>
      <xdr:rowOff>514068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6" y="21292071"/>
          <a:ext cx="704850" cy="49132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190500</xdr:rowOff>
    </xdr:from>
    <xdr:to>
      <xdr:col>1</xdr:col>
      <xdr:colOff>928214</xdr:colOff>
      <xdr:row>15</xdr:row>
      <xdr:rowOff>485775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1019175"/>
          <a:ext cx="899639" cy="295275"/>
        </a:xfrm>
        <a:prstGeom prst="rect">
          <a:avLst/>
        </a:prstGeom>
      </xdr:spPr>
    </xdr:pic>
    <xdr:clientData/>
  </xdr:twoCellAnchor>
  <xdr:twoCellAnchor editAs="oneCell">
    <xdr:from>
      <xdr:col>2</xdr:col>
      <xdr:colOff>5305425</xdr:colOff>
      <xdr:row>5</xdr:row>
      <xdr:rowOff>314325</xdr:rowOff>
    </xdr:from>
    <xdr:to>
      <xdr:col>3</xdr:col>
      <xdr:colOff>742950</xdr:colOff>
      <xdr:row>5</xdr:row>
      <xdr:rowOff>1715173</xdr:rowOff>
    </xdr:to>
    <xdr:pic>
      <xdr:nvPicPr>
        <xdr:cNvPr id="26" name="Рисунок 25" descr="Двухстоечные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8525" y="1390650"/>
          <a:ext cx="1066800" cy="140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352425</xdr:rowOff>
    </xdr:from>
    <xdr:to>
      <xdr:col>1</xdr:col>
      <xdr:colOff>791830</xdr:colOff>
      <xdr:row>5</xdr:row>
      <xdr:rowOff>1609725</xdr:rowOff>
    </xdr:to>
    <xdr:pic>
      <xdr:nvPicPr>
        <xdr:cNvPr id="27" name="Рисунок 26" descr="A240XM (Ð¡ÐÐÐÐ) ÐÐ²ÑÑÑÑÐ¾ÐµÑÐ½ÑÐ¹ ÑÐ»ÐµÐºÑÑÐ¾Ð³Ð¸Ð´ÑÐ°Ð²Ð»Ð¸ÑÐµÑÐºÐ¸Ð¹ Ð¿Ð¾Ð´ÑÐµÐ¼Ð½Ð¸Ðº Ñ Ð½Ð¸Ð¶Ð½ÐµÐ¹ ÑÐ¸Ð½ÑÑÐ¾Ð½Ð¸Ð·Ð°ÑÐ¸ÐµÐ¹, Ð³.Ð¿. 4 Ñ., Ð¼ÐµÑÐ°Ð½Ð¸ÑÐµÑÐºÐ¾Ðµ ÑÐ¿ÑÐ°Ð²Ð»ÐµÐ½Ð¸Ðµ ÑÑÐ¾Ð¿Ð¾ÑÐ°Ð¼Ð¸ Ð½Ð° Ð¾Ð´Ð½Ð¾Ð¹ ÐºÐ¾Ð»Ð¾Ð½Ð½Ðµ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428750"/>
          <a:ext cx="146810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2867025</xdr:colOff>
      <xdr:row>5</xdr:row>
      <xdr:rowOff>619125</xdr:rowOff>
    </xdr:from>
    <xdr:to>
      <xdr:col>2</xdr:col>
      <xdr:colOff>4724400</xdr:colOff>
      <xdr:row>5</xdr:row>
      <xdr:rowOff>1647825</xdr:rowOff>
    </xdr:to>
    <xdr:pic>
      <xdr:nvPicPr>
        <xdr:cNvPr id="28" name="Рисунок 27" descr="Ð440H ÐÐ¾Ð´ÑÐµÐ¼Ð½Ð¸Ðº ÑÐµÑÑÑÐµÑÑÑÐ¾ÐµÑÐ½ÑÐ¹, Ð³ÑÑÐ·Ð¾Ð¿Ð¾Ð´ÑÐµÐ¼Ð½Ð¾ÑÑÑ 4 Ñ. Ð´Ð»Ñ ÑÐ»ÐµÑÐ°ÑÐ½ÑÑ ÑÐ°Ð±Ð¾Ñ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1695450"/>
          <a:ext cx="18573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</xdr:row>
      <xdr:rowOff>609600</xdr:rowOff>
    </xdr:from>
    <xdr:to>
      <xdr:col>2</xdr:col>
      <xdr:colOff>2047875</xdr:colOff>
      <xdr:row>5</xdr:row>
      <xdr:rowOff>1657350</xdr:rowOff>
    </xdr:to>
    <xdr:pic>
      <xdr:nvPicPr>
        <xdr:cNvPr id="29" name="Рисунок 28" descr="Ð440H (Ð¡ÐÐÐÐ) ÐÐ¾Ð´ÑÐµÐ¼Ð½Ð¸Ðº ÑÐµÑÑÑÐµÑÑÑÐ¾ÐµÑÐ½ÑÐ¹, Ð³ÑÑÐ·Ð¾Ð¿Ð¾Ð´ÑÐµÐ¼Ð½Ð¾ÑÑÑ 4 Ñ. Ð´Ð»Ñ ÑÐ»ÐµÑÐ°ÑÐ½ÑÑ ÑÐ°Ð±Ð¾Ñ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0" y="1685925"/>
          <a:ext cx="18573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19050</xdr:rowOff>
    </xdr:from>
    <xdr:to>
      <xdr:col>1</xdr:col>
      <xdr:colOff>723900</xdr:colOff>
      <xdr:row>7</xdr:row>
      <xdr:rowOff>638175</xdr:rowOff>
    </xdr:to>
    <xdr:pic>
      <xdr:nvPicPr>
        <xdr:cNvPr id="30" name="Рисунок 29" descr="ZX0104A-4 Держатель (подвес) для гаражного крана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3048000"/>
          <a:ext cx="4953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28575</xdr:rowOff>
    </xdr:from>
    <xdr:to>
      <xdr:col>1</xdr:col>
      <xdr:colOff>895350</xdr:colOff>
      <xdr:row>8</xdr:row>
      <xdr:rowOff>980193</xdr:rowOff>
    </xdr:to>
    <xdr:pic>
      <xdr:nvPicPr>
        <xdr:cNvPr id="31" name="Рисунок 30" descr="ZX0101G Трансмиссионная стойка гидравлическая. Грузоподъемность 1 т.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3724275"/>
          <a:ext cx="790575" cy="95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10</xdr:row>
      <xdr:rowOff>161925</xdr:rowOff>
    </xdr:from>
    <xdr:to>
      <xdr:col>1</xdr:col>
      <xdr:colOff>752475</xdr:colOff>
      <xdr:row>11</xdr:row>
      <xdr:rowOff>66413</xdr:rowOff>
    </xdr:to>
    <xdr:pic>
      <xdr:nvPicPr>
        <xdr:cNvPr id="32" name="Рисунок 31" descr="S40  ÐÐ¿Ð¿Ð°ÑÐ°Ñ Ð´Ð»Ñ ÐºÐ¾Ð½ÑÐ°ÐºÑÐ½Ð¾Ð¹ ÑÐ¾ÑÐµÑÐ½Ð¾Ð¹ ÑÐ²Ð°ÑÐºÐ¸ Ñ ÑÐµÐ»ÐµÐ¶ÐºÐ¾Ð¹ 220 Ð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" y="5019675"/>
          <a:ext cx="542925" cy="971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13</xdr:row>
      <xdr:rowOff>161925</xdr:rowOff>
    </xdr:from>
    <xdr:to>
      <xdr:col>1</xdr:col>
      <xdr:colOff>41031</xdr:colOff>
      <xdr:row>13</xdr:row>
      <xdr:rowOff>1590675</xdr:rowOff>
    </xdr:to>
    <xdr:pic>
      <xdr:nvPicPr>
        <xdr:cNvPr id="33" name="Рисунок 32" descr="HPMCO-01 Автоматизированная стационарная cистема раздачи и учета масла, на 1 рабочее место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600825"/>
          <a:ext cx="879231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13</xdr:row>
      <xdr:rowOff>152400</xdr:rowOff>
    </xdr:from>
    <xdr:to>
      <xdr:col>2</xdr:col>
      <xdr:colOff>1833994</xdr:colOff>
      <xdr:row>13</xdr:row>
      <xdr:rowOff>1638300</xdr:rowOff>
    </xdr:to>
    <xdr:pic>
      <xdr:nvPicPr>
        <xdr:cNvPr id="34" name="Рисунок 33" descr="HPMCO-04 Автоматизированная стационарная cистема раздачи и учета масла, на 4 рабочих мест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6591300"/>
          <a:ext cx="2634094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13</xdr:row>
      <xdr:rowOff>504825</xdr:rowOff>
    </xdr:from>
    <xdr:to>
      <xdr:col>2</xdr:col>
      <xdr:colOff>4019438</xdr:colOff>
      <xdr:row>13</xdr:row>
      <xdr:rowOff>1133396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67300" y="6943725"/>
          <a:ext cx="895238" cy="628571"/>
        </a:xfrm>
        <a:prstGeom prst="rect">
          <a:avLst/>
        </a:prstGeom>
      </xdr:spPr>
    </xdr:pic>
    <xdr:clientData/>
  </xdr:twoCellAnchor>
  <xdr:oneCellAnchor>
    <xdr:from>
      <xdr:col>2</xdr:col>
      <xdr:colOff>4229100</xdr:colOff>
      <xdr:row>13</xdr:row>
      <xdr:rowOff>352425</xdr:rowOff>
    </xdr:from>
    <xdr:ext cx="1020931" cy="1057275"/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6791325"/>
          <a:ext cx="1020931" cy="1057275"/>
        </a:xfrm>
        <a:prstGeom prst="rect">
          <a:avLst/>
        </a:prstGeom>
      </xdr:spPr>
    </xdr:pic>
    <xdr:clientData/>
  </xdr:oneCellAnchor>
  <xdr:twoCellAnchor editAs="oneCell">
    <xdr:from>
      <xdr:col>2</xdr:col>
      <xdr:colOff>2152650</xdr:colOff>
      <xdr:row>13</xdr:row>
      <xdr:rowOff>152400</xdr:rowOff>
    </xdr:from>
    <xdr:to>
      <xdr:col>2</xdr:col>
      <xdr:colOff>3000269</xdr:colOff>
      <xdr:row>13</xdr:row>
      <xdr:rowOff>1085733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0" y="6591300"/>
          <a:ext cx="847619" cy="9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2733675</xdr:colOff>
      <xdr:row>13</xdr:row>
      <xdr:rowOff>1144681</xdr:rowOff>
    </xdr:from>
    <xdr:to>
      <xdr:col>2</xdr:col>
      <xdr:colOff>3724151</xdr:colOff>
      <xdr:row>13</xdr:row>
      <xdr:rowOff>1639919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76775" y="7583581"/>
          <a:ext cx="990476" cy="4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838201</xdr:colOff>
      <xdr:row>9</xdr:row>
      <xdr:rowOff>552450</xdr:rowOff>
    </xdr:from>
    <xdr:to>
      <xdr:col>2</xdr:col>
      <xdr:colOff>82460</xdr:colOff>
      <xdr:row>12</xdr:row>
      <xdr:rowOff>542924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1" y="5391150"/>
          <a:ext cx="1520734" cy="24193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</xdr:row>
      <xdr:rowOff>295275</xdr:rowOff>
    </xdr:from>
    <xdr:to>
      <xdr:col>1</xdr:col>
      <xdr:colOff>1270742</xdr:colOff>
      <xdr:row>6</xdr:row>
      <xdr:rowOff>381000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6" y="1562100"/>
          <a:ext cx="1261216" cy="73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6</xdr:row>
      <xdr:rowOff>314326</xdr:rowOff>
    </xdr:from>
    <xdr:to>
      <xdr:col>1</xdr:col>
      <xdr:colOff>847726</xdr:colOff>
      <xdr:row>7</xdr:row>
      <xdr:rowOff>429100</xdr:rowOff>
    </xdr:to>
    <xdr:pic>
      <xdr:nvPicPr>
        <xdr:cNvPr id="3" name="Рисунок 2" descr="FS-HR76/8000 Катушка со шлангом для удаления выхлопных газов (шланг 8,0м. х O76 мм)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6" y="2486026"/>
          <a:ext cx="723900" cy="87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9</xdr:row>
      <xdr:rowOff>371475</xdr:rowOff>
    </xdr:from>
    <xdr:to>
      <xdr:col>1</xdr:col>
      <xdr:colOff>733426</xdr:colOff>
      <xdr:row>10</xdr:row>
      <xdr:rowOff>276225</xdr:rowOff>
    </xdr:to>
    <xdr:pic>
      <xdr:nvPicPr>
        <xdr:cNvPr id="4" name="Рисунок 3" descr="FS-ER102/8001 Электромеханическая катушка со шлангом для удаления выхлопных газов (шланг 8,0м. х O102 мм)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6" y="4829175"/>
          <a:ext cx="5334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12</xdr:row>
      <xdr:rowOff>180975</xdr:rowOff>
    </xdr:from>
    <xdr:to>
      <xdr:col>1</xdr:col>
      <xdr:colOff>925398</xdr:colOff>
      <xdr:row>14</xdr:row>
      <xdr:rowOff>95250</xdr:rowOff>
    </xdr:to>
    <xdr:pic>
      <xdr:nvPicPr>
        <xdr:cNvPr id="5" name="Рисунок 4" descr="Вентиляторы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4019550"/>
          <a:ext cx="906348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23</xdr:row>
      <xdr:rowOff>238125</xdr:rowOff>
    </xdr:from>
    <xdr:to>
      <xdr:col>1</xdr:col>
      <xdr:colOff>1019174</xdr:colOff>
      <xdr:row>24</xdr:row>
      <xdr:rowOff>341775</xdr:rowOff>
    </xdr:to>
    <xdr:pic>
      <xdr:nvPicPr>
        <xdr:cNvPr id="6" name="Рисунок 5" descr="FS-N76H Газоприемная насадка круглая с ручкой. Входное отверстие: 120 мм., диаметр шланга: 76 мм., Максимальная рабочая температура: 180 с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0277475"/>
          <a:ext cx="876299" cy="58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21</xdr:row>
      <xdr:rowOff>57151</xdr:rowOff>
    </xdr:from>
    <xdr:to>
      <xdr:col>1</xdr:col>
      <xdr:colOff>1038225</xdr:colOff>
      <xdr:row>22</xdr:row>
      <xdr:rowOff>280622</xdr:rowOff>
    </xdr:to>
    <xdr:pic>
      <xdr:nvPicPr>
        <xdr:cNvPr id="7" name="Рисунок 6" descr="FS-N76 Газоприемная насадка  конусная круглая с отверстием для проб на СО. Входное отверстие: 120 мм., диаметр шланга: 76 мм., Максимальная рабочая температура: 180 с?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9448801"/>
          <a:ext cx="914400" cy="547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19050</xdr:rowOff>
    </xdr:from>
    <xdr:to>
      <xdr:col>1</xdr:col>
      <xdr:colOff>928622</xdr:colOff>
      <xdr:row>26</xdr:row>
      <xdr:rowOff>304800</xdr:rowOff>
    </xdr:to>
    <xdr:pic>
      <xdr:nvPicPr>
        <xdr:cNvPr id="8" name="Рисунок 7" descr="FS-N76-160/80 Газоприемная насадка плоская, на сдвоенную выхлопную трубу. Входное отверстие: 160/80мм., диаметр шланга: 76 мм., Максимальная рабочая температура: 180 с?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7096125"/>
          <a:ext cx="890522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123826</xdr:colOff>
      <xdr:row>30</xdr:row>
      <xdr:rowOff>19051</xdr:rowOff>
    </xdr:from>
    <xdr:to>
      <xdr:col>1</xdr:col>
      <xdr:colOff>809626</xdr:colOff>
      <xdr:row>30</xdr:row>
      <xdr:rowOff>510451</xdr:rowOff>
    </xdr:to>
    <xdr:pic>
      <xdr:nvPicPr>
        <xdr:cNvPr id="9" name="Рисунок 8" descr="FS-C76/102 Коннектор для шлангов диаметром 76мм и 102мм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6" y="8791576"/>
          <a:ext cx="685800" cy="49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28</xdr:row>
      <xdr:rowOff>38101</xdr:rowOff>
    </xdr:from>
    <xdr:to>
      <xdr:col>1</xdr:col>
      <xdr:colOff>885825</xdr:colOff>
      <xdr:row>29</xdr:row>
      <xdr:rowOff>340180</xdr:rowOff>
    </xdr:to>
    <xdr:pic>
      <xdr:nvPicPr>
        <xdr:cNvPr id="10" name="Рисунок 9" descr="FS-S/102 Разветвитель для шлангов диаметром 102мм.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8067676"/>
          <a:ext cx="809625" cy="673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34</xdr:row>
      <xdr:rowOff>28575</xdr:rowOff>
    </xdr:from>
    <xdr:to>
      <xdr:col>1</xdr:col>
      <xdr:colOff>957263</xdr:colOff>
      <xdr:row>35</xdr:row>
      <xdr:rowOff>161925</xdr:rowOff>
    </xdr:to>
    <xdr:pic>
      <xdr:nvPicPr>
        <xdr:cNvPr id="11" name="Рисунок 10" descr="Шланги для удаления выхлопных газов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12201525"/>
          <a:ext cx="928688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19</xdr:row>
      <xdr:rowOff>38100</xdr:rowOff>
    </xdr:from>
    <xdr:to>
      <xdr:col>1</xdr:col>
      <xdr:colOff>1000125</xdr:colOff>
      <xdr:row>19</xdr:row>
      <xdr:rowOff>838200</xdr:rowOff>
    </xdr:to>
    <xdr:pic>
      <xdr:nvPicPr>
        <xdr:cNvPr id="12" name="Рисунок 11" descr="Картинки по запросу вытяжка выхлопных газов рельсовая система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82677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17</xdr:row>
      <xdr:rowOff>19050</xdr:rowOff>
    </xdr:from>
    <xdr:to>
      <xdr:col>1</xdr:col>
      <xdr:colOff>857250</xdr:colOff>
      <xdr:row>17</xdr:row>
      <xdr:rowOff>623148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5" y="7734300"/>
          <a:ext cx="619125" cy="60409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18</xdr:row>
      <xdr:rowOff>22746</xdr:rowOff>
    </xdr:from>
    <xdr:to>
      <xdr:col>1</xdr:col>
      <xdr:colOff>904876</xdr:colOff>
      <xdr:row>18</xdr:row>
      <xdr:rowOff>514068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6" y="8795271"/>
          <a:ext cx="704850" cy="49132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16</xdr:row>
      <xdr:rowOff>142875</xdr:rowOff>
    </xdr:from>
    <xdr:to>
      <xdr:col>1</xdr:col>
      <xdr:colOff>1072873</xdr:colOff>
      <xdr:row>16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1" y="7600950"/>
          <a:ext cx="1015722" cy="333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7</xdr:row>
      <xdr:rowOff>0</xdr:rowOff>
    </xdr:from>
    <xdr:to>
      <xdr:col>1</xdr:col>
      <xdr:colOff>1296321</xdr:colOff>
      <xdr:row>8</xdr:row>
      <xdr:rowOff>390524</xdr:rowOff>
    </xdr:to>
    <xdr:pic>
      <xdr:nvPicPr>
        <xdr:cNvPr id="3" name="Рисунок 2" descr="Напольный стапель M11. Усилие башни 10тн. Компл. 27 видов предметов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4200526"/>
          <a:ext cx="1258220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</xdr:row>
      <xdr:rowOff>47625</xdr:rowOff>
    </xdr:from>
    <xdr:to>
      <xdr:col>1</xdr:col>
      <xdr:colOff>1322487</xdr:colOff>
      <xdr:row>8</xdr:row>
      <xdr:rowOff>1085850</xdr:rowOff>
    </xdr:to>
    <xdr:pic>
      <xdr:nvPicPr>
        <xdr:cNvPr id="4" name="Рисунок 3" descr="D100 Стенд с силовыми башнями, гидравликой и аксессуарами к напольным системам для правки кузовов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5248275"/>
          <a:ext cx="1265337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28576</xdr:rowOff>
    </xdr:from>
    <xdr:to>
      <xdr:col>1</xdr:col>
      <xdr:colOff>1299071</xdr:colOff>
      <xdr:row>6</xdr:row>
      <xdr:rowOff>352426</xdr:rowOff>
    </xdr:to>
    <xdr:pic>
      <xdr:nvPicPr>
        <xdr:cNvPr id="5" name="Рисунок 4" descr="G7 Рама напольная для правки кузовов автомобилей, размер 4,5х7 метров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1266826"/>
          <a:ext cx="126097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13</xdr:row>
      <xdr:rowOff>133351</xdr:rowOff>
    </xdr:from>
    <xdr:to>
      <xdr:col>1</xdr:col>
      <xdr:colOff>1304730</xdr:colOff>
      <xdr:row>13</xdr:row>
      <xdr:rowOff>1095375</xdr:rowOff>
    </xdr:to>
    <xdr:pic>
      <xdr:nvPicPr>
        <xdr:cNvPr id="9" name="Рисунок 8" descr="G2005A Траверса для платформенных стендов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6" y="11944351"/>
          <a:ext cx="127615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10</xdr:row>
      <xdr:rowOff>47625</xdr:rowOff>
    </xdr:from>
    <xdr:to>
      <xdr:col>1</xdr:col>
      <xdr:colOff>866775</xdr:colOff>
      <xdr:row>13</xdr:row>
      <xdr:rowOff>0</xdr:rowOff>
    </xdr:to>
    <xdr:pic>
      <xdr:nvPicPr>
        <xdr:cNvPr id="10" name="Рисунок 9" descr="DC-JT30 Специальные захваты для рамных автомобилей. Комплект 4 шт.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8143875"/>
          <a:ext cx="4667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5</xdr:row>
      <xdr:rowOff>38100</xdr:rowOff>
    </xdr:from>
    <xdr:to>
      <xdr:col>1</xdr:col>
      <xdr:colOff>800100</xdr:colOff>
      <xdr:row>5</xdr:row>
      <xdr:rowOff>701341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1466850"/>
          <a:ext cx="600075" cy="663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104775</xdr:rowOff>
    </xdr:from>
    <xdr:to>
      <xdr:col>1</xdr:col>
      <xdr:colOff>1034317</xdr:colOff>
      <xdr:row>9</xdr:row>
      <xdr:rowOff>342900</xdr:rowOff>
    </xdr:to>
    <xdr:pic>
      <xdr:nvPicPr>
        <xdr:cNvPr id="6" name="Рисунок 5" descr="CT707 Инструментальная тележка 350кг, 7 полок, габариты 800*470*900мм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2857500"/>
          <a:ext cx="1005742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6</xdr:row>
      <xdr:rowOff>28576</xdr:rowOff>
    </xdr:from>
    <xdr:to>
      <xdr:col>1</xdr:col>
      <xdr:colOff>884946</xdr:colOff>
      <xdr:row>7</xdr:row>
      <xdr:rowOff>0</xdr:rowOff>
    </xdr:to>
    <xdr:pic>
      <xdr:nvPicPr>
        <xdr:cNvPr id="5" name="Рисунок 4" descr="CT804 Инструментальная тележка 450кг, 5 полок, габариты 800*485*1200мм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6" y="2209801"/>
          <a:ext cx="66587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561976</xdr:colOff>
      <xdr:row>6</xdr:row>
      <xdr:rowOff>43144</xdr:rowOff>
    </xdr:from>
    <xdr:to>
      <xdr:col>1</xdr:col>
      <xdr:colOff>1457214</xdr:colOff>
      <xdr:row>6</xdr:row>
      <xdr:rowOff>671715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6" y="2586319"/>
          <a:ext cx="895238" cy="6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7</xdr:row>
      <xdr:rowOff>36419</xdr:rowOff>
    </xdr:from>
    <xdr:to>
      <xdr:col>1</xdr:col>
      <xdr:colOff>1390544</xdr:colOff>
      <xdr:row>8</xdr:row>
      <xdr:rowOff>2012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5425" y="3332069"/>
          <a:ext cx="847619" cy="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8</xdr:row>
      <xdr:rowOff>19050</xdr:rowOff>
    </xdr:from>
    <xdr:to>
      <xdr:col>1</xdr:col>
      <xdr:colOff>1352426</xdr:colOff>
      <xdr:row>8</xdr:row>
      <xdr:rowOff>514288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" y="4286250"/>
          <a:ext cx="990476" cy="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1152461</xdr:colOff>
      <xdr:row>9</xdr:row>
      <xdr:rowOff>628574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0675" y="4838700"/>
          <a:ext cx="514286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10</xdr:row>
      <xdr:rowOff>19050</xdr:rowOff>
    </xdr:from>
    <xdr:to>
      <xdr:col>1</xdr:col>
      <xdr:colOff>1152474</xdr:colOff>
      <xdr:row>10</xdr:row>
      <xdr:rowOff>638098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95450" y="5514975"/>
          <a:ext cx="409524" cy="6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11</xdr:row>
      <xdr:rowOff>66675</xdr:rowOff>
    </xdr:from>
    <xdr:to>
      <xdr:col>1</xdr:col>
      <xdr:colOff>1142939</xdr:colOff>
      <xdr:row>11</xdr:row>
      <xdr:rowOff>628580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9725" y="6267450"/>
          <a:ext cx="485714" cy="5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1085800</xdr:colOff>
      <xdr:row>12</xdr:row>
      <xdr:rowOff>647626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8300" y="6962775"/>
          <a:ext cx="400000" cy="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</xdr:row>
      <xdr:rowOff>212912</xdr:rowOff>
    </xdr:from>
    <xdr:to>
      <xdr:col>1</xdr:col>
      <xdr:colOff>1381592</xdr:colOff>
      <xdr:row>5</xdr:row>
      <xdr:rowOff>1003388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1235" y="1622612"/>
          <a:ext cx="742857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593911</xdr:colOff>
      <xdr:row>13</xdr:row>
      <xdr:rowOff>22412</xdr:rowOff>
    </xdr:from>
    <xdr:to>
      <xdr:col>1</xdr:col>
      <xdr:colOff>1508197</xdr:colOff>
      <xdr:row>13</xdr:row>
      <xdr:rowOff>593841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6411" y="7699562"/>
          <a:ext cx="914286" cy="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616322</xdr:colOff>
      <xdr:row>14</xdr:row>
      <xdr:rowOff>33619</xdr:rowOff>
    </xdr:from>
    <xdr:to>
      <xdr:col>1</xdr:col>
      <xdr:colOff>1423145</xdr:colOff>
      <xdr:row>14</xdr:row>
      <xdr:rowOff>918021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8822" y="8348944"/>
          <a:ext cx="806823" cy="884402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672353</xdr:colOff>
      <xdr:row>21</xdr:row>
      <xdr:rowOff>44822</xdr:rowOff>
    </xdr:from>
    <xdr:to>
      <xdr:col>1</xdr:col>
      <xdr:colOff>1434258</xdr:colOff>
      <xdr:row>21</xdr:row>
      <xdr:rowOff>559108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853" y="13151222"/>
          <a:ext cx="7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705971</xdr:colOff>
      <xdr:row>22</xdr:row>
      <xdr:rowOff>33617</xdr:rowOff>
    </xdr:from>
    <xdr:to>
      <xdr:col>1</xdr:col>
      <xdr:colOff>1391685</xdr:colOff>
      <xdr:row>22</xdr:row>
      <xdr:rowOff>624093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8471" y="13721042"/>
          <a:ext cx="685714" cy="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560294</xdr:colOff>
      <xdr:row>23</xdr:row>
      <xdr:rowOff>33617</xdr:rowOff>
    </xdr:from>
    <xdr:to>
      <xdr:col>1</xdr:col>
      <xdr:colOff>1531723</xdr:colOff>
      <xdr:row>23</xdr:row>
      <xdr:rowOff>566950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2794" y="14387792"/>
          <a:ext cx="971429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593911</xdr:colOff>
      <xdr:row>24</xdr:row>
      <xdr:rowOff>33616</xdr:rowOff>
    </xdr:from>
    <xdr:to>
      <xdr:col>1</xdr:col>
      <xdr:colOff>1489149</xdr:colOff>
      <xdr:row>24</xdr:row>
      <xdr:rowOff>424092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6411" y="14987866"/>
          <a:ext cx="895238" cy="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25</xdr:row>
      <xdr:rowOff>44824</xdr:rowOff>
    </xdr:from>
    <xdr:to>
      <xdr:col>1</xdr:col>
      <xdr:colOff>1567567</xdr:colOff>
      <xdr:row>25</xdr:row>
      <xdr:rowOff>463872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4353" y="15456274"/>
          <a:ext cx="1085714" cy="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582707</xdr:colOff>
      <xdr:row>26</xdr:row>
      <xdr:rowOff>11205</xdr:rowOff>
    </xdr:from>
    <xdr:to>
      <xdr:col>1</xdr:col>
      <xdr:colOff>1516040</xdr:colOff>
      <xdr:row>26</xdr:row>
      <xdr:rowOff>535015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5207" y="15917955"/>
          <a:ext cx="933333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504264</xdr:colOff>
      <xdr:row>27</xdr:row>
      <xdr:rowOff>56031</xdr:rowOff>
    </xdr:from>
    <xdr:to>
      <xdr:col>1</xdr:col>
      <xdr:colOff>1589978</xdr:colOff>
      <xdr:row>27</xdr:row>
      <xdr:rowOff>332221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56764" y="16543806"/>
          <a:ext cx="1085714" cy="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28</xdr:row>
      <xdr:rowOff>22411</xdr:rowOff>
    </xdr:from>
    <xdr:to>
      <xdr:col>1</xdr:col>
      <xdr:colOff>1539564</xdr:colOff>
      <xdr:row>28</xdr:row>
      <xdr:rowOff>450982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1588" y="16881661"/>
          <a:ext cx="990476" cy="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582705</xdr:colOff>
      <xdr:row>29</xdr:row>
      <xdr:rowOff>44824</xdr:rowOff>
    </xdr:from>
    <xdr:to>
      <xdr:col>1</xdr:col>
      <xdr:colOff>1405080</xdr:colOff>
      <xdr:row>29</xdr:row>
      <xdr:rowOff>694766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5205" y="17437474"/>
          <a:ext cx="822375" cy="649942"/>
        </a:xfrm>
        <a:prstGeom prst="rect">
          <a:avLst/>
        </a:prstGeom>
      </xdr:spPr>
    </xdr:pic>
    <xdr:clientData/>
  </xdr:twoCellAnchor>
  <xdr:oneCellAnchor>
    <xdr:from>
      <xdr:col>1</xdr:col>
      <xdr:colOff>24090</xdr:colOff>
      <xdr:row>15</xdr:row>
      <xdr:rowOff>30816</xdr:rowOff>
    </xdr:from>
    <xdr:ext cx="761905" cy="742857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6590" y="9308166"/>
          <a:ext cx="761905" cy="742857"/>
        </a:xfrm>
        <a:prstGeom prst="rect">
          <a:avLst/>
        </a:prstGeom>
      </xdr:spPr>
    </xdr:pic>
    <xdr:clientData/>
  </xdr:oneCellAnchor>
  <xdr:oneCellAnchor>
    <xdr:from>
      <xdr:col>1</xdr:col>
      <xdr:colOff>907676</xdr:colOff>
      <xdr:row>15</xdr:row>
      <xdr:rowOff>134471</xdr:rowOff>
    </xdr:from>
    <xdr:ext cx="819048" cy="533333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60176" y="9411821"/>
          <a:ext cx="819048" cy="533333"/>
        </a:xfrm>
        <a:prstGeom prst="rect">
          <a:avLst/>
        </a:prstGeom>
      </xdr:spPr>
    </xdr:pic>
    <xdr:clientData/>
  </xdr:oneCellAnchor>
  <xdr:oneCellAnchor>
    <xdr:from>
      <xdr:col>1</xdr:col>
      <xdr:colOff>571500</xdr:colOff>
      <xdr:row>20</xdr:row>
      <xdr:rowOff>44823</xdr:rowOff>
    </xdr:from>
    <xdr:ext cx="1019048" cy="438095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24000" y="12617823"/>
          <a:ext cx="1019048" cy="438095"/>
        </a:xfrm>
        <a:prstGeom prst="rect">
          <a:avLst/>
        </a:prstGeom>
      </xdr:spPr>
    </xdr:pic>
    <xdr:clientData/>
  </xdr:oneCellAnchor>
  <xdr:oneCellAnchor>
    <xdr:from>
      <xdr:col>1</xdr:col>
      <xdr:colOff>497033</xdr:colOff>
      <xdr:row>18</xdr:row>
      <xdr:rowOff>11257</xdr:rowOff>
    </xdr:from>
    <xdr:ext cx="1020931" cy="1057275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533" y="10441132"/>
          <a:ext cx="1020931" cy="1057275"/>
        </a:xfrm>
        <a:prstGeom prst="rect">
          <a:avLst/>
        </a:prstGeom>
      </xdr:spPr>
    </xdr:pic>
    <xdr:clientData/>
  </xdr:oneCellAnchor>
  <xdr:oneCellAnchor>
    <xdr:from>
      <xdr:col>1</xdr:col>
      <xdr:colOff>645456</xdr:colOff>
      <xdr:row>19</xdr:row>
      <xdr:rowOff>31938</xdr:rowOff>
    </xdr:from>
    <xdr:ext cx="761905" cy="780952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97956" y="11642913"/>
          <a:ext cx="761905" cy="780952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561976</xdr:colOff>
      <xdr:row>6</xdr:row>
      <xdr:rowOff>43144</xdr:rowOff>
    </xdr:from>
    <xdr:to>
      <xdr:col>1</xdr:col>
      <xdr:colOff>1457214</xdr:colOff>
      <xdr:row>6</xdr:row>
      <xdr:rowOff>671715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6" y="2586319"/>
          <a:ext cx="895238" cy="6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7</xdr:row>
      <xdr:rowOff>36419</xdr:rowOff>
    </xdr:from>
    <xdr:to>
      <xdr:col>1</xdr:col>
      <xdr:colOff>1390544</xdr:colOff>
      <xdr:row>8</xdr:row>
      <xdr:rowOff>2012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5425" y="3332069"/>
          <a:ext cx="847619" cy="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8</xdr:row>
      <xdr:rowOff>19050</xdr:rowOff>
    </xdr:from>
    <xdr:to>
      <xdr:col>1</xdr:col>
      <xdr:colOff>1352426</xdr:colOff>
      <xdr:row>8</xdr:row>
      <xdr:rowOff>514288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50" y="4286250"/>
          <a:ext cx="990476" cy="4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1152461</xdr:colOff>
      <xdr:row>9</xdr:row>
      <xdr:rowOff>628574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0675" y="4838700"/>
          <a:ext cx="514286" cy="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10</xdr:row>
      <xdr:rowOff>19050</xdr:rowOff>
    </xdr:from>
    <xdr:to>
      <xdr:col>1</xdr:col>
      <xdr:colOff>1152474</xdr:colOff>
      <xdr:row>10</xdr:row>
      <xdr:rowOff>638098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95450" y="5514975"/>
          <a:ext cx="409524" cy="6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11</xdr:row>
      <xdr:rowOff>66675</xdr:rowOff>
    </xdr:from>
    <xdr:to>
      <xdr:col>1</xdr:col>
      <xdr:colOff>1142939</xdr:colOff>
      <xdr:row>11</xdr:row>
      <xdr:rowOff>628580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9725" y="6267450"/>
          <a:ext cx="485714" cy="5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1085800</xdr:colOff>
      <xdr:row>12</xdr:row>
      <xdr:rowOff>647626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8300" y="6962775"/>
          <a:ext cx="400000" cy="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638735</xdr:colOff>
      <xdr:row>5</xdr:row>
      <xdr:rowOff>212912</xdr:rowOff>
    </xdr:from>
    <xdr:to>
      <xdr:col>1</xdr:col>
      <xdr:colOff>1381592</xdr:colOff>
      <xdr:row>5</xdr:row>
      <xdr:rowOff>1003388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1235" y="1622612"/>
          <a:ext cx="742857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593911</xdr:colOff>
      <xdr:row>13</xdr:row>
      <xdr:rowOff>22412</xdr:rowOff>
    </xdr:from>
    <xdr:to>
      <xdr:col>1</xdr:col>
      <xdr:colOff>1508197</xdr:colOff>
      <xdr:row>13</xdr:row>
      <xdr:rowOff>593841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6411" y="7699562"/>
          <a:ext cx="914286" cy="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616322</xdr:colOff>
      <xdr:row>14</xdr:row>
      <xdr:rowOff>33619</xdr:rowOff>
    </xdr:from>
    <xdr:to>
      <xdr:col>1</xdr:col>
      <xdr:colOff>1423145</xdr:colOff>
      <xdr:row>14</xdr:row>
      <xdr:rowOff>918021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8822" y="8348944"/>
          <a:ext cx="806823" cy="884402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672353</xdr:colOff>
      <xdr:row>21</xdr:row>
      <xdr:rowOff>44822</xdr:rowOff>
    </xdr:from>
    <xdr:to>
      <xdr:col>1</xdr:col>
      <xdr:colOff>1434258</xdr:colOff>
      <xdr:row>21</xdr:row>
      <xdr:rowOff>559108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853" y="13151222"/>
          <a:ext cx="761905" cy="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705971</xdr:colOff>
      <xdr:row>22</xdr:row>
      <xdr:rowOff>33617</xdr:rowOff>
    </xdr:from>
    <xdr:to>
      <xdr:col>1</xdr:col>
      <xdr:colOff>1391685</xdr:colOff>
      <xdr:row>22</xdr:row>
      <xdr:rowOff>624093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8471" y="13721042"/>
          <a:ext cx="685714" cy="5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560294</xdr:colOff>
      <xdr:row>23</xdr:row>
      <xdr:rowOff>33617</xdr:rowOff>
    </xdr:from>
    <xdr:to>
      <xdr:col>1</xdr:col>
      <xdr:colOff>1531723</xdr:colOff>
      <xdr:row>23</xdr:row>
      <xdr:rowOff>566950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2794" y="14387792"/>
          <a:ext cx="971429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593911</xdr:colOff>
      <xdr:row>24</xdr:row>
      <xdr:rowOff>33616</xdr:rowOff>
    </xdr:from>
    <xdr:to>
      <xdr:col>1</xdr:col>
      <xdr:colOff>1489149</xdr:colOff>
      <xdr:row>24</xdr:row>
      <xdr:rowOff>424092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6411" y="14987866"/>
          <a:ext cx="895238" cy="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25</xdr:row>
      <xdr:rowOff>44824</xdr:rowOff>
    </xdr:from>
    <xdr:to>
      <xdr:col>1</xdr:col>
      <xdr:colOff>1567567</xdr:colOff>
      <xdr:row>25</xdr:row>
      <xdr:rowOff>463872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4353" y="15456274"/>
          <a:ext cx="1085714" cy="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582707</xdr:colOff>
      <xdr:row>26</xdr:row>
      <xdr:rowOff>11205</xdr:rowOff>
    </xdr:from>
    <xdr:to>
      <xdr:col>1</xdr:col>
      <xdr:colOff>1516040</xdr:colOff>
      <xdr:row>26</xdr:row>
      <xdr:rowOff>535015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5207" y="15917955"/>
          <a:ext cx="933333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504264</xdr:colOff>
      <xdr:row>27</xdr:row>
      <xdr:rowOff>56031</xdr:rowOff>
    </xdr:from>
    <xdr:to>
      <xdr:col>1</xdr:col>
      <xdr:colOff>1589978</xdr:colOff>
      <xdr:row>27</xdr:row>
      <xdr:rowOff>332221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56764" y="16543806"/>
          <a:ext cx="1085714" cy="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28</xdr:row>
      <xdr:rowOff>22411</xdr:rowOff>
    </xdr:from>
    <xdr:to>
      <xdr:col>1</xdr:col>
      <xdr:colOff>1539564</xdr:colOff>
      <xdr:row>28</xdr:row>
      <xdr:rowOff>450982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1588" y="16881661"/>
          <a:ext cx="990476" cy="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582705</xdr:colOff>
      <xdr:row>29</xdr:row>
      <xdr:rowOff>44824</xdr:rowOff>
    </xdr:from>
    <xdr:to>
      <xdr:col>1</xdr:col>
      <xdr:colOff>1405080</xdr:colOff>
      <xdr:row>29</xdr:row>
      <xdr:rowOff>694766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5205" y="17437474"/>
          <a:ext cx="822375" cy="649942"/>
        </a:xfrm>
        <a:prstGeom prst="rect">
          <a:avLst/>
        </a:prstGeom>
      </xdr:spPr>
    </xdr:pic>
    <xdr:clientData/>
  </xdr:twoCellAnchor>
  <xdr:oneCellAnchor>
    <xdr:from>
      <xdr:col>1</xdr:col>
      <xdr:colOff>24090</xdr:colOff>
      <xdr:row>15</xdr:row>
      <xdr:rowOff>30816</xdr:rowOff>
    </xdr:from>
    <xdr:ext cx="761905" cy="742857"/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6590" y="9308166"/>
          <a:ext cx="761905" cy="742857"/>
        </a:xfrm>
        <a:prstGeom prst="rect">
          <a:avLst/>
        </a:prstGeom>
      </xdr:spPr>
    </xdr:pic>
    <xdr:clientData/>
  </xdr:oneCellAnchor>
  <xdr:oneCellAnchor>
    <xdr:from>
      <xdr:col>1</xdr:col>
      <xdr:colOff>907676</xdr:colOff>
      <xdr:row>15</xdr:row>
      <xdr:rowOff>134471</xdr:rowOff>
    </xdr:from>
    <xdr:ext cx="819048" cy="533333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60176" y="9411821"/>
          <a:ext cx="819048" cy="533333"/>
        </a:xfrm>
        <a:prstGeom prst="rect">
          <a:avLst/>
        </a:prstGeom>
      </xdr:spPr>
    </xdr:pic>
    <xdr:clientData/>
  </xdr:oneCellAnchor>
  <xdr:oneCellAnchor>
    <xdr:from>
      <xdr:col>1</xdr:col>
      <xdr:colOff>571500</xdr:colOff>
      <xdr:row>20</xdr:row>
      <xdr:rowOff>44823</xdr:rowOff>
    </xdr:from>
    <xdr:ext cx="1019048" cy="438095"/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24000" y="12617823"/>
          <a:ext cx="1019048" cy="438095"/>
        </a:xfrm>
        <a:prstGeom prst="rect">
          <a:avLst/>
        </a:prstGeom>
      </xdr:spPr>
    </xdr:pic>
    <xdr:clientData/>
  </xdr:oneCellAnchor>
  <xdr:oneCellAnchor>
    <xdr:from>
      <xdr:col>1</xdr:col>
      <xdr:colOff>497033</xdr:colOff>
      <xdr:row>18</xdr:row>
      <xdr:rowOff>11257</xdr:rowOff>
    </xdr:from>
    <xdr:ext cx="1020931" cy="1057275"/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533" y="10441132"/>
          <a:ext cx="1020931" cy="1057275"/>
        </a:xfrm>
        <a:prstGeom prst="rect">
          <a:avLst/>
        </a:prstGeom>
      </xdr:spPr>
    </xdr:pic>
    <xdr:clientData/>
  </xdr:oneCellAnchor>
  <xdr:oneCellAnchor>
    <xdr:from>
      <xdr:col>1</xdr:col>
      <xdr:colOff>645456</xdr:colOff>
      <xdr:row>19</xdr:row>
      <xdr:rowOff>31938</xdr:rowOff>
    </xdr:from>
    <xdr:ext cx="761905" cy="780952"/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97956" y="11642913"/>
          <a:ext cx="761905" cy="78095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377191</xdr:colOff>
      <xdr:row>4</xdr:row>
      <xdr:rowOff>179071</xdr:rowOff>
    </xdr:from>
    <xdr:to>
      <xdr:col>5</xdr:col>
      <xdr:colOff>0</xdr:colOff>
      <xdr:row>4</xdr:row>
      <xdr:rowOff>1617440</xdr:rowOff>
    </xdr:to>
    <xdr:pic>
      <xdr:nvPicPr>
        <xdr:cNvPr id="2" name="Рисунок 1" descr="Двухстоечные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05851" y="1283971"/>
          <a:ext cx="1123949" cy="143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104774</xdr:colOff>
      <xdr:row>20</xdr:row>
      <xdr:rowOff>371474</xdr:rowOff>
    </xdr:from>
    <xdr:to>
      <xdr:col>1</xdr:col>
      <xdr:colOff>1333499</xdr:colOff>
      <xdr:row>24</xdr:row>
      <xdr:rowOff>323849</xdr:rowOff>
    </xdr:to>
    <xdr:pic>
      <xdr:nvPicPr>
        <xdr:cNvPr id="3" name="Рисунок 2" descr="Верхняя синхронизация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4" y="5467349"/>
          <a:ext cx="122872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868599</xdr:colOff>
      <xdr:row>17</xdr:row>
      <xdr:rowOff>38101</xdr:rowOff>
    </xdr:from>
    <xdr:to>
      <xdr:col>1</xdr:col>
      <xdr:colOff>1289804</xdr:colOff>
      <xdr:row>17</xdr:row>
      <xdr:rowOff>781051</xdr:rowOff>
    </xdr:to>
    <xdr:pic>
      <xdr:nvPicPr>
        <xdr:cNvPr id="4" name="Рисунок 3" descr="http://atis-auto.ru/upload/uf/1fe/pult-lyuks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1099" y="3886201"/>
          <a:ext cx="42120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1133475</xdr:colOff>
      <xdr:row>14</xdr:row>
      <xdr:rowOff>66676</xdr:rowOff>
    </xdr:from>
    <xdr:to>
      <xdr:col>1</xdr:col>
      <xdr:colOff>1378162</xdr:colOff>
      <xdr:row>15</xdr:row>
      <xdr:rowOff>276226</xdr:rowOff>
    </xdr:to>
    <xdr:pic>
      <xdr:nvPicPr>
        <xdr:cNvPr id="5" name="Рисунок 4" descr="http://atis-auto.ru/upload/resize_cache/uf/ee9/135_135_1/mehupravlenie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5975" y="2943226"/>
          <a:ext cx="24468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17</xdr:row>
      <xdr:rowOff>76200</xdr:rowOff>
    </xdr:from>
    <xdr:to>
      <xdr:col>1</xdr:col>
      <xdr:colOff>695325</xdr:colOff>
      <xdr:row>17</xdr:row>
      <xdr:rowOff>764117</xdr:rowOff>
    </xdr:to>
    <xdr:pic>
      <xdr:nvPicPr>
        <xdr:cNvPr id="6" name="Рисунок 5" descr="Двухстоечные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3924300"/>
          <a:ext cx="523875" cy="68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25</xdr:row>
      <xdr:rowOff>161925</xdr:rowOff>
    </xdr:from>
    <xdr:to>
      <xdr:col>1</xdr:col>
      <xdr:colOff>962025</xdr:colOff>
      <xdr:row>28</xdr:row>
      <xdr:rowOff>24651</xdr:rowOff>
    </xdr:to>
    <xdr:pic>
      <xdr:nvPicPr>
        <xdr:cNvPr id="7" name="Рисунок 6" descr="http://atis-auto.ru/upload/resize_cache/uf/ee9/135_135_1/mehupravlenie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12353925"/>
          <a:ext cx="523875" cy="100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916224</xdr:colOff>
      <xdr:row>30</xdr:row>
      <xdr:rowOff>28576</xdr:rowOff>
    </xdr:from>
    <xdr:to>
      <xdr:col>1</xdr:col>
      <xdr:colOff>1337429</xdr:colOff>
      <xdr:row>30</xdr:row>
      <xdr:rowOff>657226</xdr:rowOff>
    </xdr:to>
    <xdr:pic>
      <xdr:nvPicPr>
        <xdr:cNvPr id="8" name="Рисунок 7" descr="http://atis-auto.ru/upload/uf/1fe/pult-lyuks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8724" y="9934576"/>
          <a:ext cx="42120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30</xdr:row>
      <xdr:rowOff>38100</xdr:rowOff>
    </xdr:from>
    <xdr:to>
      <xdr:col>1</xdr:col>
      <xdr:colOff>666750</xdr:colOff>
      <xdr:row>30</xdr:row>
      <xdr:rowOff>611717</xdr:rowOff>
    </xdr:to>
    <xdr:pic>
      <xdr:nvPicPr>
        <xdr:cNvPr id="9" name="Рисунок 8" descr="Двухстоечные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9944100"/>
          <a:ext cx="523875" cy="57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37</xdr:row>
      <xdr:rowOff>247651</xdr:rowOff>
    </xdr:from>
    <xdr:to>
      <xdr:col>1</xdr:col>
      <xdr:colOff>1390651</xdr:colOff>
      <xdr:row>39</xdr:row>
      <xdr:rowOff>87045</xdr:rowOff>
    </xdr:to>
    <xdr:pic>
      <xdr:nvPicPr>
        <xdr:cNvPr id="10" name="Рисунок 9" descr="A465 (PEAK 414) Подъемник четырехстоечный, грузоподъемность 6.5 т. для слесарных работ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17183101"/>
          <a:ext cx="1314450" cy="79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50</xdr:row>
      <xdr:rowOff>133350</xdr:rowOff>
    </xdr:from>
    <xdr:to>
      <xdr:col>1</xdr:col>
      <xdr:colOff>1389737</xdr:colOff>
      <xdr:row>51</xdr:row>
      <xdr:rowOff>247650</xdr:rowOff>
    </xdr:to>
    <xdr:pic>
      <xdr:nvPicPr>
        <xdr:cNvPr id="13" name="Рисунок 12" descr="X550 Подъемник ножничный 5,5 т с гладкими платформами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6" y="16802100"/>
          <a:ext cx="132306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55</xdr:row>
      <xdr:rowOff>66676</xdr:rowOff>
    </xdr:from>
    <xdr:to>
      <xdr:col>1</xdr:col>
      <xdr:colOff>1408474</xdr:colOff>
      <xdr:row>55</xdr:row>
      <xdr:rowOff>771526</xdr:rowOff>
    </xdr:to>
    <xdr:pic>
      <xdr:nvPicPr>
        <xdr:cNvPr id="14" name="Рисунок 13" descr="S350F Ножничный (двойные ножницы короткая платформа) заглубляемый подъемник, грузоподъемность 3,5т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6459201"/>
          <a:ext cx="1360849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56</xdr:row>
      <xdr:rowOff>47625</xdr:rowOff>
    </xdr:from>
    <xdr:to>
      <xdr:col>1</xdr:col>
      <xdr:colOff>1352551</xdr:colOff>
      <xdr:row>56</xdr:row>
      <xdr:rowOff>818222</xdr:rowOff>
    </xdr:to>
    <xdr:pic>
      <xdr:nvPicPr>
        <xdr:cNvPr id="15" name="Рисунок 14" descr="S320 Ножничный (двойные ножницы короткая платформа) напольный подъемник, грузоподъемность 3,0 т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1" y="17268825"/>
          <a:ext cx="1295400" cy="770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57</xdr:row>
      <xdr:rowOff>28576</xdr:rowOff>
    </xdr:from>
    <xdr:to>
      <xdr:col>1</xdr:col>
      <xdr:colOff>1410215</xdr:colOff>
      <xdr:row>57</xdr:row>
      <xdr:rowOff>809626</xdr:rowOff>
    </xdr:to>
    <xdr:pic>
      <xdr:nvPicPr>
        <xdr:cNvPr id="16" name="Рисунок 15" descr="Подъёмник GL1001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8107026"/>
          <a:ext cx="137211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58</xdr:row>
      <xdr:rowOff>28574</xdr:rowOff>
    </xdr:from>
    <xdr:to>
      <xdr:col>1</xdr:col>
      <xdr:colOff>1385888</xdr:colOff>
      <xdr:row>58</xdr:row>
      <xdr:rowOff>933449</xdr:rowOff>
    </xdr:to>
    <xdr:pic>
      <xdr:nvPicPr>
        <xdr:cNvPr id="17" name="Рисунок 16" descr="MR06 Среднеуровневый  передвижной подъемник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18973799"/>
          <a:ext cx="1357313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59</xdr:row>
      <xdr:rowOff>47626</xdr:rowOff>
    </xdr:from>
    <xdr:to>
      <xdr:col>1</xdr:col>
      <xdr:colOff>1400175</xdr:colOff>
      <xdr:row>59</xdr:row>
      <xdr:rowOff>751010</xdr:rowOff>
    </xdr:to>
    <xdr:pic>
      <xdr:nvPicPr>
        <xdr:cNvPr id="18" name="Рисунок 17" descr="LR10 Низкоуровневый  передвижной подъемник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6" y="19945351"/>
          <a:ext cx="1371599" cy="70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60</xdr:row>
      <xdr:rowOff>66676</xdr:rowOff>
    </xdr:from>
    <xdr:to>
      <xdr:col>1</xdr:col>
      <xdr:colOff>1419225</xdr:colOff>
      <xdr:row>60</xdr:row>
      <xdr:rowOff>770060</xdr:rowOff>
    </xdr:to>
    <xdr:pic>
      <xdr:nvPicPr>
        <xdr:cNvPr id="19" name="Рисунок 18" descr="LR10 Низкоуровневый  передвижной подъемник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6" y="20754976"/>
          <a:ext cx="1371599" cy="70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62</xdr:row>
      <xdr:rowOff>123825</xdr:rowOff>
    </xdr:from>
    <xdr:to>
      <xdr:col>1</xdr:col>
      <xdr:colOff>1352550</xdr:colOff>
      <xdr:row>65</xdr:row>
      <xdr:rowOff>38100</xdr:rowOff>
    </xdr:to>
    <xdr:pic>
      <xdr:nvPicPr>
        <xdr:cNvPr id="22" name="Рисунок 21" descr="Траверсы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21488400"/>
          <a:ext cx="123825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73</xdr:row>
      <xdr:rowOff>323850</xdr:rowOff>
    </xdr:from>
    <xdr:to>
      <xdr:col>1</xdr:col>
      <xdr:colOff>1411132</xdr:colOff>
      <xdr:row>75</xdr:row>
      <xdr:rowOff>238125</xdr:rowOff>
    </xdr:to>
    <xdr:pic>
      <xdr:nvPicPr>
        <xdr:cNvPr id="23" name="Рисунок 22" descr="Удлинитель платформы для A440/A440А и A450/A450A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26879550"/>
          <a:ext cx="1382557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77</xdr:row>
      <xdr:rowOff>28576</xdr:rowOff>
    </xdr:from>
    <xdr:to>
      <xdr:col>1</xdr:col>
      <xdr:colOff>1095375</xdr:colOff>
      <xdr:row>77</xdr:row>
      <xdr:rowOff>775564</xdr:rowOff>
    </xdr:to>
    <xdr:pic>
      <xdr:nvPicPr>
        <xdr:cNvPr id="24" name="Рисунок 23" descr="J001 Пара поворотных кругов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" y="23917276"/>
          <a:ext cx="704850" cy="746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79</xdr:row>
      <xdr:rowOff>38100</xdr:rowOff>
    </xdr:from>
    <xdr:to>
      <xdr:col>1</xdr:col>
      <xdr:colOff>1300424</xdr:colOff>
      <xdr:row>79</xdr:row>
      <xdr:rowOff>847725</xdr:rowOff>
    </xdr:to>
    <xdr:pic>
      <xdr:nvPicPr>
        <xdr:cNvPr id="25" name="Рисунок 24" descr="JA-01 Адаптер для рамных автомобилей (?35)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25479375"/>
          <a:ext cx="108134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78</xdr:row>
      <xdr:rowOff>9526</xdr:rowOff>
    </xdr:from>
    <xdr:to>
      <xdr:col>1</xdr:col>
      <xdr:colOff>1200150</xdr:colOff>
      <xdr:row>78</xdr:row>
      <xdr:rowOff>705144</xdr:rowOff>
    </xdr:to>
    <xdr:pic>
      <xdr:nvPicPr>
        <xdr:cNvPr id="26" name="Рисунок 25" descr="SA 45-55 Проставки для подъемников серии с 240 по 268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24707851"/>
          <a:ext cx="962025" cy="69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85726</xdr:colOff>
      <xdr:row>80</xdr:row>
      <xdr:rowOff>47625</xdr:rowOff>
    </xdr:from>
    <xdr:to>
      <xdr:col>1</xdr:col>
      <xdr:colOff>1400176</xdr:colOff>
      <xdr:row>81</xdr:row>
      <xdr:rowOff>186837</xdr:rowOff>
    </xdr:to>
    <xdr:pic>
      <xdr:nvPicPr>
        <xdr:cNvPr id="27" name="Рисунок 26" descr="C2351 Трос для A235M До 08. 2008 9.5*8010mm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6" y="26374725"/>
          <a:ext cx="1314450" cy="5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33</xdr:row>
      <xdr:rowOff>171450</xdr:rowOff>
    </xdr:from>
    <xdr:to>
      <xdr:col>1</xdr:col>
      <xdr:colOff>1409700</xdr:colOff>
      <xdr:row>34</xdr:row>
      <xdr:rowOff>334694</xdr:rowOff>
    </xdr:to>
    <xdr:pic>
      <xdr:nvPicPr>
        <xdr:cNvPr id="28" name="Рисунок 27" descr="A465 (PEAK 414) Подъемник четырехстоечный, грузоподъемность 6.5 т. для слесарных работ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11534775"/>
          <a:ext cx="1314450" cy="73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69</xdr:row>
      <xdr:rowOff>19050</xdr:rowOff>
    </xdr:from>
    <xdr:to>
      <xdr:col>1</xdr:col>
      <xdr:colOff>1228724</xdr:colOff>
      <xdr:row>71</xdr:row>
      <xdr:rowOff>314324</xdr:rowOff>
    </xdr:to>
    <xdr:pic>
      <xdr:nvPicPr>
        <xdr:cNvPr id="30" name="Рисунок 29" descr="A408-P Парковочный подъемник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25126950"/>
          <a:ext cx="962024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</xdr:row>
      <xdr:rowOff>410601</xdr:rowOff>
    </xdr:from>
    <xdr:to>
      <xdr:col>1</xdr:col>
      <xdr:colOff>571500</xdr:colOff>
      <xdr:row>4</xdr:row>
      <xdr:rowOff>1609725</xdr:rowOff>
    </xdr:to>
    <xdr:pic>
      <xdr:nvPicPr>
        <xdr:cNvPr id="31" name="Рисунок 30" descr="A240XM (Ð¡ÐÐÐÐ) ÐÐ²ÑÑÑÑÐ¾ÐµÑÐ½ÑÐ¹ ÑÐ»ÐµÐºÑÑÐ¾Ð³Ð¸Ð´ÑÐ°Ð²Ð»Ð¸ÑÐµÑÐºÐ¸Ð¹ Ð¿Ð¾Ð´ÑÐµÐ¼Ð½Ð¸Ðº Ñ Ð½Ð¸Ð¶Ð½ÐµÐ¹ ÑÐ¸Ð½ÑÑÐ¾Ð½Ð¸Ð·Ð°ÑÐ¸ÐµÐ¹, Ð³.Ð¿. 4 Ñ., Ð¼ÐµÑÐ°Ð½Ð¸ÑÐµÑÐºÐ¾Ðµ ÑÐ¿ÑÐ°Ð²Ð»ÐµÐ½Ð¸Ðµ ÑÑÐ¾Ð¿Ð¾ÑÐ°Ð¼Ð¸ Ð½Ð° Ð¾Ð´Ð½Ð¾Ð¹ ÐºÐ¾Ð»Ð¾Ð½Ð½Ðµ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010801"/>
          <a:ext cx="1400175" cy="119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12</xdr:row>
      <xdr:rowOff>85725</xdr:rowOff>
    </xdr:from>
    <xdr:to>
      <xdr:col>1</xdr:col>
      <xdr:colOff>1104900</xdr:colOff>
      <xdr:row>14</xdr:row>
      <xdr:rowOff>439401</xdr:rowOff>
    </xdr:to>
    <xdr:pic>
      <xdr:nvPicPr>
        <xdr:cNvPr id="32" name="Рисунок 31" descr="Двухстоечные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2724150"/>
          <a:ext cx="1038225" cy="136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3688080</xdr:colOff>
      <xdr:row>4</xdr:row>
      <xdr:rowOff>457200</xdr:rowOff>
    </xdr:from>
    <xdr:to>
      <xdr:col>2</xdr:col>
      <xdr:colOff>5711190</xdr:colOff>
      <xdr:row>4</xdr:row>
      <xdr:rowOff>1485900</xdr:rowOff>
    </xdr:to>
    <xdr:pic>
      <xdr:nvPicPr>
        <xdr:cNvPr id="33" name="Рисунок 32" descr="Ð440H ÐÐ¾Ð´ÑÐµÐ¼Ð½Ð¸Ðº ÑÐµÑÑÑÐµÑÑÑÐ¾ÐµÑÐ½ÑÐ¹, Ð³ÑÑÐ·Ð¾Ð¿Ð¾Ð´ÑÐµÐ¼Ð½Ð¾ÑÑÑ 4 Ñ. Ð´Ð»Ñ ÑÐ»ÐµÑÐ°ÑÐ½ÑÑ ÑÐ°Ð±Ð¾Ñ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1720" y="1562100"/>
          <a:ext cx="203263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1026795</xdr:colOff>
      <xdr:row>4</xdr:row>
      <xdr:rowOff>525780</xdr:rowOff>
    </xdr:from>
    <xdr:to>
      <xdr:col>2</xdr:col>
      <xdr:colOff>1455420</xdr:colOff>
      <xdr:row>4</xdr:row>
      <xdr:rowOff>1573530</xdr:rowOff>
    </xdr:to>
    <xdr:pic>
      <xdr:nvPicPr>
        <xdr:cNvPr id="34" name="Рисунок 33" descr="Ð440H (Ð¡ÐÐÐÐ) ÐÐ¾Ð´ÑÐµÐ¼Ð½Ð¸Ðº ÑÐµÑÑÑÐµÑÑÑÐ¾ÐµÑÐ½ÑÐ¹, Ð³ÑÑÐ·Ð¾Ð¿Ð¾Ð´ÑÐµÐ¼Ð½Ð¾ÑÑÑ 4 Ñ. Ð´Ð»Ñ ÑÐ»ÐµÑÐ°ÑÐ½ÑÑ ÑÐ°Ð±Ð¾Ñ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775" y="1630680"/>
          <a:ext cx="189928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53</xdr:row>
      <xdr:rowOff>9525</xdr:rowOff>
    </xdr:from>
    <xdr:to>
      <xdr:col>1</xdr:col>
      <xdr:colOff>1400175</xdr:colOff>
      <xdr:row>54</xdr:row>
      <xdr:rowOff>337165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17440275"/>
          <a:ext cx="1352550" cy="6514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47625</xdr:rowOff>
    </xdr:from>
    <xdr:to>
      <xdr:col>1</xdr:col>
      <xdr:colOff>1076325</xdr:colOff>
      <xdr:row>6</xdr:row>
      <xdr:rowOff>807280</xdr:rowOff>
    </xdr:to>
    <xdr:pic>
      <xdr:nvPicPr>
        <xdr:cNvPr id="35" name="Рисунок 34" descr="SL-2500 ÐÐ´Ð½Ð¾ÑÑÐ¾ÐµÑÐ½ÑÐ¹ Ð¿Ð¾Ð´ÑÐµÐ¼Ð½Ð¸Ðº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3571875"/>
          <a:ext cx="771525" cy="759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7</xdr:row>
      <xdr:rowOff>85725</xdr:rowOff>
    </xdr:from>
    <xdr:to>
      <xdr:col>1</xdr:col>
      <xdr:colOff>1028701</xdr:colOff>
      <xdr:row>7</xdr:row>
      <xdr:rowOff>791320</xdr:rowOff>
    </xdr:to>
    <xdr:pic>
      <xdr:nvPicPr>
        <xdr:cNvPr id="36" name="Рисунок 35" descr="SML-2500 ÐÐ´Ð½Ð¾ÑÑÐ¾ÐµÑÐ½ÑÐ¹ Ð¿Ð¾Ð´ÑÐµÐ¼Ð½Ð¸Ðº Ð¿ÐµÑÐµÐ´Ð²Ð¸Ð¶Ð½Ð¾Ð¹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1" y="4467225"/>
          <a:ext cx="647700" cy="70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40</xdr:row>
      <xdr:rowOff>19050</xdr:rowOff>
    </xdr:from>
    <xdr:to>
      <xdr:col>1</xdr:col>
      <xdr:colOff>1333501</xdr:colOff>
      <xdr:row>40</xdr:row>
      <xdr:rowOff>763465</xdr:rowOff>
    </xdr:to>
    <xdr:pic>
      <xdr:nvPicPr>
        <xdr:cNvPr id="37" name="Рисунок 36" descr="A445AW ÐÐ¾Ð´ÑÐµÐ¼Ð½Ð¸Ðº ÑÐµÑÑÑÐµÑÑÑÐ¾ÐµÑÐ½ÑÐ¹, Ð´Ð²ÑÑÑÑÐ¾Ð²Ð½ÐµÐ²ÑÐ¹ 4,5 Ñ., Ð¿Ð¾Ð´ 3D ÑÑÐ¾Ð´-ÑÐ°Ð·Ð²Ð°Ð»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1" y="18669000"/>
          <a:ext cx="1143000" cy="744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41</xdr:row>
      <xdr:rowOff>441960</xdr:rowOff>
    </xdr:from>
    <xdr:to>
      <xdr:col>1</xdr:col>
      <xdr:colOff>1390650</xdr:colOff>
      <xdr:row>43</xdr:row>
      <xdr:rowOff>113714</xdr:rowOff>
    </xdr:to>
    <xdr:pic>
      <xdr:nvPicPr>
        <xdr:cNvPr id="38" name="Рисунок 37" descr="A465 (PEAK 414) Подъемник четырехстоечный, грузоподъемность 6.5 т. для слесарных работ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180" y="17891760"/>
          <a:ext cx="1314450" cy="677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45</xdr:row>
      <xdr:rowOff>152400</xdr:rowOff>
    </xdr:from>
    <xdr:to>
      <xdr:col>1</xdr:col>
      <xdr:colOff>1257779</xdr:colOff>
      <xdr:row>46</xdr:row>
      <xdr:rowOff>495300</xdr:rowOff>
    </xdr:to>
    <xdr:pic>
      <xdr:nvPicPr>
        <xdr:cNvPr id="39" name="Рисунок 38" descr="A480 ÐÐ¾Ð´ÑÐµÐ¼Ð½Ð¸Ðº ÑÐµÑÑÑÐµÑÑÑÐ¾ÐµÑÐ½ÑÐ¹, 8 Ñ., Ð´Ð»Ñ ÑÐ»ÐµÑÐ°ÑÐ½ÑÑ ÑÐ°Ð±Ð¾Ñ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320" y="19613880"/>
          <a:ext cx="1204439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5</xdr:row>
      <xdr:rowOff>133351</xdr:rowOff>
    </xdr:from>
    <xdr:to>
      <xdr:col>1</xdr:col>
      <xdr:colOff>895351</xdr:colOff>
      <xdr:row>7</xdr:row>
      <xdr:rowOff>428626</xdr:rowOff>
    </xdr:to>
    <xdr:pic>
      <xdr:nvPicPr>
        <xdr:cNvPr id="5" name="Рисунок 4" descr="TC24 Шиномонтажный полуавтоматический станок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1" y="1447801"/>
          <a:ext cx="8001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9</xdr:row>
      <xdr:rowOff>533400</xdr:rowOff>
    </xdr:from>
    <xdr:to>
      <xdr:col>1</xdr:col>
      <xdr:colOff>926954</xdr:colOff>
      <xdr:row>12</xdr:row>
      <xdr:rowOff>0</xdr:rowOff>
    </xdr:to>
    <xdr:pic>
      <xdr:nvPicPr>
        <xdr:cNvPr id="6" name="Рисунок 5" descr="TCA24L Шиномонтажный автоматический станок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3562350"/>
          <a:ext cx="860279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47626</xdr:rowOff>
    </xdr:from>
    <xdr:to>
      <xdr:col>1</xdr:col>
      <xdr:colOff>896180</xdr:colOff>
      <xdr:row>24</xdr:row>
      <xdr:rowOff>1209676</xdr:rowOff>
    </xdr:to>
    <xdr:pic>
      <xdr:nvPicPr>
        <xdr:cNvPr id="7" name="Рисунок 6" descr="WB728 Балансировочный станок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9172576"/>
          <a:ext cx="81045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22</xdr:row>
      <xdr:rowOff>104776</xdr:rowOff>
    </xdr:from>
    <xdr:to>
      <xdr:col>1</xdr:col>
      <xdr:colOff>942976</xdr:colOff>
      <xdr:row>23</xdr:row>
      <xdr:rowOff>447676</xdr:rowOff>
    </xdr:to>
    <xdr:pic>
      <xdr:nvPicPr>
        <xdr:cNvPr id="8" name="Рисунок 7" descr="WB718 Балансировочный станок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6" y="7896226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25</xdr:row>
      <xdr:rowOff>142876</xdr:rowOff>
    </xdr:from>
    <xdr:to>
      <xdr:col>1</xdr:col>
      <xdr:colOff>908989</xdr:colOff>
      <xdr:row>25</xdr:row>
      <xdr:rowOff>1047750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1" y="10487026"/>
          <a:ext cx="832788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188596</xdr:colOff>
      <xdr:row>14</xdr:row>
      <xdr:rowOff>38100</xdr:rowOff>
    </xdr:from>
    <xdr:to>
      <xdr:col>1</xdr:col>
      <xdr:colOff>855345</xdr:colOff>
      <xdr:row>16</xdr:row>
      <xdr:rowOff>314351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6" y="5753100"/>
          <a:ext cx="666749" cy="94681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18</xdr:row>
      <xdr:rowOff>123825</xdr:rowOff>
    </xdr:from>
    <xdr:to>
      <xdr:col>1</xdr:col>
      <xdr:colOff>951596</xdr:colOff>
      <xdr:row>18</xdr:row>
      <xdr:rowOff>828675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6" y="7153275"/>
          <a:ext cx="90397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</xdr:row>
      <xdr:rowOff>56139</xdr:rowOff>
    </xdr:from>
    <xdr:to>
      <xdr:col>1</xdr:col>
      <xdr:colOff>866775</xdr:colOff>
      <xdr:row>17</xdr:row>
      <xdr:rowOff>302360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6" y="6704589"/>
          <a:ext cx="838199" cy="24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5</xdr:row>
      <xdr:rowOff>171450</xdr:rowOff>
    </xdr:from>
    <xdr:to>
      <xdr:col>1</xdr:col>
      <xdr:colOff>1533863</xdr:colOff>
      <xdr:row>6</xdr:row>
      <xdr:rowOff>0</xdr:rowOff>
    </xdr:to>
    <xdr:pic>
      <xdr:nvPicPr>
        <xdr:cNvPr id="2" name="Рисунок 1" descr="AQUA Basic окрасочно-сушильная камера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2076450"/>
          <a:ext cx="1495762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</xdr:row>
      <xdr:rowOff>104776</xdr:rowOff>
    </xdr:from>
    <xdr:to>
      <xdr:col>1</xdr:col>
      <xdr:colOff>1590674</xdr:colOff>
      <xdr:row>6</xdr:row>
      <xdr:rowOff>966861</xdr:rowOff>
    </xdr:to>
    <xdr:pic>
      <xdr:nvPicPr>
        <xdr:cNvPr id="3" name="Рисунок 2" descr="AQUA Profi окрасочно-сушильная камера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3343276"/>
          <a:ext cx="1543049" cy="100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7</xdr:row>
      <xdr:rowOff>161925</xdr:rowOff>
    </xdr:from>
    <xdr:to>
      <xdr:col>1</xdr:col>
      <xdr:colOff>1571625</xdr:colOff>
      <xdr:row>8</xdr:row>
      <xdr:rowOff>292</xdr:rowOff>
    </xdr:to>
    <xdr:pic>
      <xdr:nvPicPr>
        <xdr:cNvPr id="4" name="Рисунок 3" descr="AQUA Prima окрасочно-сушильная камера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1" y="4733925"/>
          <a:ext cx="1495424" cy="9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8</xdr:row>
      <xdr:rowOff>171451</xdr:rowOff>
    </xdr:from>
    <xdr:to>
      <xdr:col>1</xdr:col>
      <xdr:colOff>1581238</xdr:colOff>
      <xdr:row>9</xdr:row>
      <xdr:rowOff>1</xdr:rowOff>
    </xdr:to>
    <xdr:pic>
      <xdr:nvPicPr>
        <xdr:cNvPr id="5" name="Рисунок 4" descr="AQUA DIAMANT Окрасочно-сушильная камера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6076951"/>
          <a:ext cx="153361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</xdr:row>
      <xdr:rowOff>57150</xdr:rowOff>
    </xdr:from>
    <xdr:to>
      <xdr:col>1</xdr:col>
      <xdr:colOff>1562100</xdr:colOff>
      <xdr:row>9</xdr:row>
      <xdr:rowOff>1221056</xdr:rowOff>
    </xdr:to>
    <xdr:pic>
      <xdr:nvPicPr>
        <xdr:cNvPr id="6" name="Рисунок 5" descr="AQUA NORDIC Окрасочно-сушильная камера с рекуператором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7296150"/>
          <a:ext cx="1533525" cy="116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10</xdr:row>
      <xdr:rowOff>57150</xdr:rowOff>
    </xdr:from>
    <xdr:to>
      <xdr:col>1</xdr:col>
      <xdr:colOff>1568450</xdr:colOff>
      <xdr:row>10</xdr:row>
      <xdr:rowOff>952500</xdr:rowOff>
    </xdr:to>
    <xdr:pic>
      <xdr:nvPicPr>
        <xdr:cNvPr id="7" name="Рисунок 6" descr="AQUA VENTURI Окрасочно-сушильная камера для работы с водорастворимыми ЛКМ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8543925"/>
          <a:ext cx="14922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876301</xdr:colOff>
      <xdr:row>10</xdr:row>
      <xdr:rowOff>552451</xdr:rowOff>
    </xdr:from>
    <xdr:to>
      <xdr:col>1</xdr:col>
      <xdr:colOff>1580091</xdr:colOff>
      <xdr:row>11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1" y="9039226"/>
          <a:ext cx="703790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12</xdr:row>
      <xdr:rowOff>38100</xdr:rowOff>
    </xdr:from>
    <xdr:to>
      <xdr:col>1</xdr:col>
      <xdr:colOff>1533525</xdr:colOff>
      <xdr:row>12</xdr:row>
      <xdr:rowOff>1165419</xdr:rowOff>
    </xdr:to>
    <xdr:pic>
      <xdr:nvPicPr>
        <xdr:cNvPr id="9" name="Рисунок 8" descr="AQUA LONGER Окрасочно-сушильная камера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9667875"/>
          <a:ext cx="1495424" cy="112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14</xdr:row>
      <xdr:rowOff>38100</xdr:rowOff>
    </xdr:from>
    <xdr:to>
      <xdr:col>1</xdr:col>
      <xdr:colOff>1569371</xdr:colOff>
      <xdr:row>15</xdr:row>
      <xdr:rowOff>0</xdr:rowOff>
    </xdr:to>
    <xdr:pic>
      <xdr:nvPicPr>
        <xdr:cNvPr id="10" name="Рисунок 9" descr="AQUA TRUCKER Окрасочно-сушильная камера для грузовых автомобилей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11382375"/>
          <a:ext cx="153127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35</xdr:row>
      <xdr:rowOff>38100</xdr:rowOff>
    </xdr:from>
    <xdr:to>
      <xdr:col>1</xdr:col>
      <xdr:colOff>1561413</xdr:colOff>
      <xdr:row>35</xdr:row>
      <xdr:rowOff>971549</xdr:rowOff>
    </xdr:to>
    <xdr:pic>
      <xdr:nvPicPr>
        <xdr:cNvPr id="11" name="Рисунок 10" descr="PP 622 Пост подготовки к окраске. с металлическим основанием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21097875"/>
          <a:ext cx="1523313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34</xdr:row>
      <xdr:rowOff>28575</xdr:rowOff>
    </xdr:from>
    <xdr:to>
      <xdr:col>1</xdr:col>
      <xdr:colOff>1533525</xdr:colOff>
      <xdr:row>35</xdr:row>
      <xdr:rowOff>4396</xdr:rowOff>
    </xdr:to>
    <xdr:pic>
      <xdr:nvPicPr>
        <xdr:cNvPr id="12" name="Рисунок 11" descr="PP 522 Пост подготовки к окраске с подогревом воздуха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19945350"/>
          <a:ext cx="1476375" cy="109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33</xdr:row>
      <xdr:rowOff>47625</xdr:rowOff>
    </xdr:from>
    <xdr:to>
      <xdr:col>1</xdr:col>
      <xdr:colOff>1543050</xdr:colOff>
      <xdr:row>33</xdr:row>
      <xdr:rowOff>1070659</xdr:rowOff>
    </xdr:to>
    <xdr:pic>
      <xdr:nvPicPr>
        <xdr:cNvPr id="13" name="Рисунок 12" descr="PP 422 Пост подготовки к окраске  с боковым забором воздуха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19011900"/>
          <a:ext cx="1466850" cy="102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31</xdr:row>
      <xdr:rowOff>28576</xdr:rowOff>
    </xdr:from>
    <xdr:to>
      <xdr:col>1</xdr:col>
      <xdr:colOff>1523999</xdr:colOff>
      <xdr:row>31</xdr:row>
      <xdr:rowOff>1060596</xdr:rowOff>
    </xdr:to>
    <xdr:pic>
      <xdr:nvPicPr>
        <xdr:cNvPr id="14" name="Рисунок 13" descr="PP 600 Пост подготовки к окраске с верхним пленумом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17811751"/>
          <a:ext cx="1447799" cy="103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30</xdr:row>
      <xdr:rowOff>28575</xdr:rowOff>
    </xdr:from>
    <xdr:to>
      <xdr:col>1</xdr:col>
      <xdr:colOff>1552575</xdr:colOff>
      <xdr:row>31</xdr:row>
      <xdr:rowOff>4396</xdr:rowOff>
    </xdr:to>
    <xdr:pic>
      <xdr:nvPicPr>
        <xdr:cNvPr id="15" name="Рисунок 14" descr="PP 522 Пост подготовки к окраске с подогревом воздуха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17049750"/>
          <a:ext cx="1476375" cy="109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47625</xdr:rowOff>
    </xdr:from>
    <xdr:to>
      <xdr:col>1</xdr:col>
      <xdr:colOff>1504950</xdr:colOff>
      <xdr:row>29</xdr:row>
      <xdr:rowOff>1070659</xdr:rowOff>
    </xdr:to>
    <xdr:pic>
      <xdr:nvPicPr>
        <xdr:cNvPr id="16" name="Рисунок 15" descr="PP 422 Пост подготовки к окраске  с боковым забором воздуха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6306800"/>
          <a:ext cx="1466850" cy="102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27</xdr:row>
      <xdr:rowOff>38100</xdr:rowOff>
    </xdr:from>
    <xdr:to>
      <xdr:col>1</xdr:col>
      <xdr:colOff>1524000</xdr:colOff>
      <xdr:row>27</xdr:row>
      <xdr:rowOff>1076911</xdr:rowOff>
    </xdr:to>
    <xdr:pic>
      <xdr:nvPicPr>
        <xdr:cNvPr id="17" name="Рисунок 16" descr="PP 611 Пост подготовки к окраске без верхнего пленума.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16773525"/>
          <a:ext cx="1457325" cy="1038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26</xdr:row>
      <xdr:rowOff>19050</xdr:rowOff>
    </xdr:from>
    <xdr:to>
      <xdr:col>1</xdr:col>
      <xdr:colOff>1457325</xdr:colOff>
      <xdr:row>26</xdr:row>
      <xdr:rowOff>1327201</xdr:rowOff>
    </xdr:to>
    <xdr:pic>
      <xdr:nvPicPr>
        <xdr:cNvPr id="18" name="Рисунок 17" descr="PP 511 Пост подготовки к окраске без верхнего пленума.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5640050"/>
          <a:ext cx="1247775" cy="130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504825</xdr:colOff>
      <xdr:row>25</xdr:row>
      <xdr:rowOff>28576</xdr:rowOff>
    </xdr:from>
    <xdr:to>
      <xdr:col>1</xdr:col>
      <xdr:colOff>1200150</xdr:colOff>
      <xdr:row>25</xdr:row>
      <xdr:rowOff>1167974</xdr:rowOff>
    </xdr:to>
    <xdr:pic>
      <xdr:nvPicPr>
        <xdr:cNvPr id="19" name="Рисунок 18" descr="PP 411 Пост подготовки к окраске без верхнего пленума и с боковым забором воздуха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14535151"/>
          <a:ext cx="695325" cy="1139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37</xdr:row>
      <xdr:rowOff>66675</xdr:rowOff>
    </xdr:from>
    <xdr:to>
      <xdr:col>1</xdr:col>
      <xdr:colOff>1343025</xdr:colOff>
      <xdr:row>37</xdr:row>
      <xdr:rowOff>1304925</xdr:rowOff>
    </xdr:to>
    <xdr:pic>
      <xdr:nvPicPr>
        <xdr:cNvPr id="20" name="Рисунок 19" descr="Кабины для колеровки автоэмалей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25622250"/>
          <a:ext cx="9906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5</xdr:row>
      <xdr:rowOff>123825</xdr:rowOff>
    </xdr:from>
    <xdr:to>
      <xdr:col>1</xdr:col>
      <xdr:colOff>1095374</xdr:colOff>
      <xdr:row>8</xdr:row>
      <xdr:rowOff>3516</xdr:rowOff>
    </xdr:to>
    <xdr:pic>
      <xdr:nvPicPr>
        <xdr:cNvPr id="3" name="Рисунок 2" descr="ZX0901C Пресс напольный гидравлический, ручной. Развиваемое усилие: 20 тн. Привод: ручной гидронасос.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1533525"/>
          <a:ext cx="761999" cy="1375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552450</xdr:colOff>
      <xdr:row>8</xdr:row>
      <xdr:rowOff>47626</xdr:rowOff>
    </xdr:from>
    <xdr:ext cx="371475" cy="536575"/>
    <xdr:pic>
      <xdr:nvPicPr>
        <xdr:cNvPr id="5" name="Рисунок 4" descr="ZX0901Е-1 Пресс настольный гидравлический, ручной. Развиваемое усилие: 10,0 тн.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4950" y="2581276"/>
          <a:ext cx="371475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457200</xdr:colOff>
      <xdr:row>9</xdr:row>
      <xdr:rowOff>47626</xdr:rowOff>
    </xdr:from>
    <xdr:to>
      <xdr:col>1</xdr:col>
      <xdr:colOff>969498</xdr:colOff>
      <xdr:row>11</xdr:row>
      <xdr:rowOff>1</xdr:rowOff>
    </xdr:to>
    <xdr:pic>
      <xdr:nvPicPr>
        <xdr:cNvPr id="6" name="Рисунок 5" descr="ZX0901F Пресс напольный гидравлический, ручной. Развиваемое усилие: 20,0 тн.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0" y="3171826"/>
          <a:ext cx="512298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11</xdr:row>
      <xdr:rowOff>28575</xdr:rowOff>
    </xdr:from>
    <xdr:to>
      <xdr:col>1</xdr:col>
      <xdr:colOff>952500</xdr:colOff>
      <xdr:row>12</xdr:row>
      <xdr:rowOff>524077</xdr:rowOff>
    </xdr:to>
    <xdr:pic>
      <xdr:nvPicPr>
        <xdr:cNvPr id="7" name="Рисунок 6" descr="ZX0901Е-2 Пресс напольный гидравлический, с ножным приводом. Развиваемое усилие: 10,0 тн.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4295775"/>
          <a:ext cx="514350" cy="1067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504826</xdr:colOff>
      <xdr:row>13</xdr:row>
      <xdr:rowOff>57150</xdr:rowOff>
    </xdr:from>
    <xdr:to>
      <xdr:col>1</xdr:col>
      <xdr:colOff>942976</xdr:colOff>
      <xdr:row>13</xdr:row>
      <xdr:rowOff>870857</xdr:rowOff>
    </xdr:to>
    <xdr:pic>
      <xdr:nvPicPr>
        <xdr:cNvPr id="8" name="Рисунок 7" descr="ZX0901D Пресс напольный гидравлический, ручной. Развиваемое усилие: 30,0 тн.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6" y="5991225"/>
          <a:ext cx="438150" cy="813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257174</xdr:colOff>
      <xdr:row>14</xdr:row>
      <xdr:rowOff>47625</xdr:rowOff>
    </xdr:from>
    <xdr:to>
      <xdr:col>1</xdr:col>
      <xdr:colOff>1076325</xdr:colOff>
      <xdr:row>15</xdr:row>
      <xdr:rowOff>555411</xdr:rowOff>
    </xdr:to>
    <xdr:pic>
      <xdr:nvPicPr>
        <xdr:cNvPr id="9" name="Рисунок 8" descr="ZX0901G Пресс напольный гидравлический, ручной. Развиваемое усилие: 40,0 тн.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9674" y="6924675"/>
          <a:ext cx="819151" cy="107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17</xdr:row>
      <xdr:rowOff>28574</xdr:rowOff>
    </xdr:from>
    <xdr:to>
      <xdr:col>1</xdr:col>
      <xdr:colOff>1221399</xdr:colOff>
      <xdr:row>20</xdr:row>
      <xdr:rowOff>0</xdr:rowOff>
    </xdr:to>
    <xdr:pic>
      <xdr:nvPicPr>
        <xdr:cNvPr id="10" name="Рисунок 9" descr="Краны гаражные гидравлические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8610599"/>
          <a:ext cx="1002324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466725</xdr:colOff>
      <xdr:row>21</xdr:row>
      <xdr:rowOff>47625</xdr:rowOff>
    </xdr:from>
    <xdr:to>
      <xdr:col>1</xdr:col>
      <xdr:colOff>923925</xdr:colOff>
      <xdr:row>21</xdr:row>
      <xdr:rowOff>1021987</xdr:rowOff>
    </xdr:to>
    <xdr:pic>
      <xdr:nvPicPr>
        <xdr:cNvPr id="11" name="Рисунок 10" descr="Трансмиссионные стойки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225" y="9772650"/>
          <a:ext cx="457200" cy="97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152399</xdr:colOff>
      <xdr:row>24</xdr:row>
      <xdr:rowOff>19050</xdr:rowOff>
    </xdr:from>
    <xdr:to>
      <xdr:col>1</xdr:col>
      <xdr:colOff>1301038</xdr:colOff>
      <xdr:row>24</xdr:row>
      <xdr:rowOff>914400</xdr:rowOff>
    </xdr:to>
    <xdr:pic>
      <xdr:nvPicPr>
        <xdr:cNvPr id="12" name="Рисунок 11" descr="ZX0102В-1 столик для крепления коробки передач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899" y="10791825"/>
          <a:ext cx="114863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26</xdr:row>
      <xdr:rowOff>19050</xdr:rowOff>
    </xdr:from>
    <xdr:to>
      <xdr:col>1</xdr:col>
      <xdr:colOff>1076325</xdr:colOff>
      <xdr:row>26</xdr:row>
      <xdr:rowOff>779323</xdr:rowOff>
    </xdr:to>
    <xdr:pic>
      <xdr:nvPicPr>
        <xdr:cNvPr id="14" name="Рисунок 13" descr="ZX0801C-2 Домкрат подкатной Грузоподъемность: 3,0 тн.с доп. педалью быстого подъема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0" y="12658725"/>
          <a:ext cx="752475" cy="76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28</xdr:row>
      <xdr:rowOff>47626</xdr:rowOff>
    </xdr:from>
    <xdr:to>
      <xdr:col>1</xdr:col>
      <xdr:colOff>1143001</xdr:colOff>
      <xdr:row>29</xdr:row>
      <xdr:rowOff>319455</xdr:rowOff>
    </xdr:to>
    <xdr:pic>
      <xdr:nvPicPr>
        <xdr:cNvPr id="15" name="Рисунок 14" descr="ZX0801E Домкрат подкатной, длиннобазный Грузоподъемность: 2,0 тн.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1" y="13496926"/>
          <a:ext cx="857250" cy="681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33</xdr:row>
      <xdr:rowOff>9525</xdr:rowOff>
    </xdr:from>
    <xdr:to>
      <xdr:col>1</xdr:col>
      <xdr:colOff>1362075</xdr:colOff>
      <xdr:row>35</xdr:row>
      <xdr:rowOff>247650</xdr:rowOff>
    </xdr:to>
    <xdr:pic>
      <xdr:nvPicPr>
        <xdr:cNvPr id="16" name="Рисунок 15" descr="Домкраты бутылочные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6325" y="14601825"/>
          <a:ext cx="12382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38</xdr:row>
      <xdr:rowOff>38100</xdr:rowOff>
    </xdr:from>
    <xdr:to>
      <xdr:col>1</xdr:col>
      <xdr:colOff>1162050</xdr:colOff>
      <xdr:row>38</xdr:row>
      <xdr:rowOff>771159</xdr:rowOff>
    </xdr:to>
    <xdr:pic>
      <xdr:nvPicPr>
        <xdr:cNvPr id="17" name="Рисунок 16" descr="Гидроцилиндры и наборы растяжек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16344900"/>
          <a:ext cx="828675" cy="73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97586</xdr:colOff>
      <xdr:row>41</xdr:row>
      <xdr:rowOff>133353</xdr:rowOff>
    </xdr:from>
    <xdr:to>
      <xdr:col>1</xdr:col>
      <xdr:colOff>1384447</xdr:colOff>
      <xdr:row>42</xdr:row>
      <xdr:rowOff>260498</xdr:rowOff>
    </xdr:to>
    <xdr:pic>
      <xdr:nvPicPr>
        <xdr:cNvPr id="18" name="Рисунок 17" descr="ZX1002A Гидроцилиндр обратный, для стягивания 10 т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39444" y="17260470"/>
          <a:ext cx="508145" cy="1286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39</xdr:row>
      <xdr:rowOff>123825</xdr:rowOff>
    </xdr:from>
    <xdr:to>
      <xdr:col>1</xdr:col>
      <xdr:colOff>1333500</xdr:colOff>
      <xdr:row>39</xdr:row>
      <xdr:rowOff>704850</xdr:rowOff>
    </xdr:to>
    <xdr:pic>
      <xdr:nvPicPr>
        <xdr:cNvPr id="19" name="Рисунок 18" descr="ZX1401А Набор  гидроцилиндров 7 шт.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18926175"/>
          <a:ext cx="12382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40</xdr:row>
      <xdr:rowOff>57150</xdr:rowOff>
    </xdr:from>
    <xdr:to>
      <xdr:col>1</xdr:col>
      <xdr:colOff>1304926</xdr:colOff>
      <xdr:row>40</xdr:row>
      <xdr:rowOff>808013</xdr:rowOff>
    </xdr:to>
    <xdr:pic>
      <xdr:nvPicPr>
        <xdr:cNvPr id="20" name="Рисунок 19" descr="ZX0201C-1 Насос гидравлический ручной Развиваемое усилие: 10,0 тн. Давление:  70 МПа. Длина шланга:  1600мм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6" y="17849850"/>
          <a:ext cx="1162050" cy="750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44</xdr:row>
      <xdr:rowOff>123825</xdr:rowOff>
    </xdr:from>
    <xdr:to>
      <xdr:col>1</xdr:col>
      <xdr:colOff>1362076</xdr:colOff>
      <xdr:row>45</xdr:row>
      <xdr:rowOff>255123</xdr:rowOff>
    </xdr:to>
    <xdr:pic>
      <xdr:nvPicPr>
        <xdr:cNvPr id="21" name="Рисунок 20" descr="ZX0104-1 Балка-держатель двигателя 500 кг т., длина 1500 мм, два подвеса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6" y="19697700"/>
          <a:ext cx="1314450" cy="51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46</xdr:row>
      <xdr:rowOff>180975</xdr:rowOff>
    </xdr:from>
    <xdr:to>
      <xdr:col>1</xdr:col>
      <xdr:colOff>1028700</xdr:colOff>
      <xdr:row>47</xdr:row>
      <xdr:rowOff>482504</xdr:rowOff>
    </xdr:to>
    <xdr:pic>
      <xdr:nvPicPr>
        <xdr:cNvPr id="22" name="Рисунок 21" descr="ZX0701A Стойка автомобильная 3тн. с регулируемой величиной подъема.  Нагрузка 3тн. Высота подхвата: 260мм Высота подъема: 435мм.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5" y="22717125"/>
          <a:ext cx="581025" cy="62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49</xdr:row>
      <xdr:rowOff>28576</xdr:rowOff>
    </xdr:from>
    <xdr:to>
      <xdr:col>1</xdr:col>
      <xdr:colOff>1129665</xdr:colOff>
      <xdr:row>49</xdr:row>
      <xdr:rowOff>733426</xdr:rowOff>
    </xdr:to>
    <xdr:pic>
      <xdr:nvPicPr>
        <xdr:cNvPr id="23" name="Рисунок 22" descr="Кантователи двигателя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0" y="21126451"/>
          <a:ext cx="63436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52</xdr:row>
      <xdr:rowOff>38100</xdr:rowOff>
    </xdr:from>
    <xdr:to>
      <xdr:col>1</xdr:col>
      <xdr:colOff>1226256</xdr:colOff>
      <xdr:row>53</xdr:row>
      <xdr:rowOff>409575</xdr:rowOff>
    </xdr:to>
    <xdr:pic>
      <xdr:nvPicPr>
        <xdr:cNvPr id="24" name="Рисунок 23" descr="ZX0301B Сжиматель пружин  1000 кг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0" y="22098000"/>
          <a:ext cx="105480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54</xdr:row>
      <xdr:rowOff>19050</xdr:rowOff>
    </xdr:from>
    <xdr:to>
      <xdr:col>1</xdr:col>
      <xdr:colOff>1028700</xdr:colOff>
      <xdr:row>54</xdr:row>
      <xdr:rowOff>1117777</xdr:rowOff>
    </xdr:to>
    <xdr:pic>
      <xdr:nvPicPr>
        <xdr:cNvPr id="25" name="Рисунок 24" descr="ZX0301С Сжиматель пружин  1000 кг, до 400 мм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26" y="23031450"/>
          <a:ext cx="600074" cy="1098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48</xdr:row>
      <xdr:rowOff>40788</xdr:rowOff>
    </xdr:from>
    <xdr:to>
      <xdr:col>1</xdr:col>
      <xdr:colOff>1028700</xdr:colOff>
      <xdr:row>48</xdr:row>
      <xdr:rowOff>726650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975" y="23434188"/>
          <a:ext cx="657225" cy="685862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50</xdr:row>
      <xdr:rowOff>19051</xdr:rowOff>
    </xdr:from>
    <xdr:to>
      <xdr:col>1</xdr:col>
      <xdr:colOff>1095376</xdr:colOff>
      <xdr:row>50</xdr:row>
      <xdr:rowOff>733497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3976" y="24936451"/>
          <a:ext cx="723900" cy="714446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20</xdr:row>
      <xdr:rowOff>28575</xdr:rowOff>
    </xdr:from>
    <xdr:to>
      <xdr:col>1</xdr:col>
      <xdr:colOff>933450</xdr:colOff>
      <xdr:row>20</xdr:row>
      <xdr:rowOff>647700</xdr:rowOff>
    </xdr:to>
    <xdr:pic>
      <xdr:nvPicPr>
        <xdr:cNvPr id="27" name="Рисунок 26" descr="ZX0104A-4 Держатель (подвес) для гаражного крана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9086850"/>
          <a:ext cx="4953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19050</xdr:rowOff>
    </xdr:from>
    <xdr:to>
      <xdr:col>1</xdr:col>
      <xdr:colOff>1371600</xdr:colOff>
      <xdr:row>27</xdr:row>
      <xdr:rowOff>829641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14849475"/>
          <a:ext cx="1266825" cy="81059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76201</xdr:rowOff>
    </xdr:from>
    <xdr:to>
      <xdr:col>1</xdr:col>
      <xdr:colOff>1143000</xdr:colOff>
      <xdr:row>23</xdr:row>
      <xdr:rowOff>1027819</xdr:rowOff>
    </xdr:to>
    <xdr:pic>
      <xdr:nvPicPr>
        <xdr:cNvPr id="29" name="Рисунок 28" descr="ZX0101G Трансмиссионная стойка гидравлическая. Грузоподъемность 1 т.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12049126"/>
          <a:ext cx="790575" cy="95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22</xdr:row>
      <xdr:rowOff>114300</xdr:rowOff>
    </xdr:from>
    <xdr:to>
      <xdr:col>1</xdr:col>
      <xdr:colOff>933450</xdr:colOff>
      <xdr:row>22</xdr:row>
      <xdr:rowOff>1088662</xdr:rowOff>
    </xdr:to>
    <xdr:pic>
      <xdr:nvPicPr>
        <xdr:cNvPr id="30" name="Рисунок 29" descr="Трансмиссионные стойки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11182350"/>
          <a:ext cx="457200" cy="97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6</xdr:row>
      <xdr:rowOff>1028700</xdr:rowOff>
    </xdr:from>
    <xdr:to>
      <xdr:col>1</xdr:col>
      <xdr:colOff>904875</xdr:colOff>
      <xdr:row>8</xdr:row>
      <xdr:rowOff>42863</xdr:rowOff>
    </xdr:to>
    <xdr:pic>
      <xdr:nvPicPr>
        <xdr:cNvPr id="2" name="Рисунок 1" descr="S50 Аппарат для контактной точечной сварки 220 В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2790825"/>
          <a:ext cx="714375" cy="985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914400</xdr:colOff>
      <xdr:row>7</xdr:row>
      <xdr:rowOff>1152526</xdr:rowOff>
    </xdr:from>
    <xdr:to>
      <xdr:col>1</xdr:col>
      <xdr:colOff>901700</xdr:colOff>
      <xdr:row>10</xdr:row>
      <xdr:rowOff>1</xdr:rowOff>
    </xdr:to>
    <xdr:pic>
      <xdr:nvPicPr>
        <xdr:cNvPr id="3" name="Рисунок 2" descr="S50L Аппарат для контактной точечной сварки 220 В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3028951"/>
          <a:ext cx="9398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914400</xdr:colOff>
      <xdr:row>9</xdr:row>
      <xdr:rowOff>609601</xdr:rowOff>
    </xdr:from>
    <xdr:to>
      <xdr:col>1</xdr:col>
      <xdr:colOff>952500</xdr:colOff>
      <xdr:row>11</xdr:row>
      <xdr:rowOff>123826</xdr:rowOff>
    </xdr:to>
    <xdr:pic>
      <xdr:nvPicPr>
        <xdr:cNvPr id="4" name="Рисунок 3" descr="S54L Аппарат для контактной точечной сварки  380В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4438651"/>
          <a:ext cx="9906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904875</xdr:colOff>
      <xdr:row>11</xdr:row>
      <xdr:rowOff>19050</xdr:rowOff>
    </xdr:from>
    <xdr:to>
      <xdr:col>2</xdr:col>
      <xdr:colOff>66675</xdr:colOff>
      <xdr:row>13</xdr:row>
      <xdr:rowOff>0</xdr:rowOff>
    </xdr:to>
    <xdr:pic>
      <xdr:nvPicPr>
        <xdr:cNvPr id="5" name="Рисунок 4" descr="S99C Электронный сварочный аппарат с C-образными клещами 380В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8105775"/>
          <a:ext cx="123825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16</xdr:row>
      <xdr:rowOff>28575</xdr:rowOff>
    </xdr:from>
    <xdr:to>
      <xdr:col>1</xdr:col>
      <xdr:colOff>1101725</xdr:colOff>
      <xdr:row>16</xdr:row>
      <xdr:rowOff>1466850</xdr:rowOff>
    </xdr:to>
    <xdr:pic>
      <xdr:nvPicPr>
        <xdr:cNvPr id="7" name="Рисунок 6" descr="IM 320 Инвертерный полуавтоматический сварочный аппарат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9058275"/>
          <a:ext cx="105410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209551</xdr:colOff>
      <xdr:row>5</xdr:row>
      <xdr:rowOff>28576</xdr:rowOff>
    </xdr:from>
    <xdr:to>
      <xdr:col>1</xdr:col>
      <xdr:colOff>781050</xdr:colOff>
      <xdr:row>6</xdr:row>
      <xdr:rowOff>3414</xdr:rowOff>
    </xdr:to>
    <xdr:pic>
      <xdr:nvPicPr>
        <xdr:cNvPr id="11" name="Рисунок 10" descr="Some Image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1" y="1447801"/>
          <a:ext cx="571499" cy="513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6</xdr:row>
      <xdr:rowOff>57151</xdr:rowOff>
    </xdr:from>
    <xdr:to>
      <xdr:col>1</xdr:col>
      <xdr:colOff>857250</xdr:colOff>
      <xdr:row>6</xdr:row>
      <xdr:rowOff>1028439</xdr:rowOff>
    </xdr:to>
    <xdr:pic>
      <xdr:nvPicPr>
        <xdr:cNvPr id="13" name="Рисунок 12" descr="S40  ÐÐ¿Ð¿Ð°ÑÐ°Ñ Ð´Ð»Ñ ÐºÐ¾Ð½ÑÐ°ÐºÑÐ½Ð¾Ð¹ ÑÐ¾ÑÐµÑÐ½Ð¾Ð¹ ÑÐ²Ð°ÑÐºÐ¸ Ñ ÑÐµÐ»ÐµÐ¶ÐºÐ¾Ð¹ 220 Ð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5" y="1819276"/>
          <a:ext cx="542925" cy="971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13</xdr:row>
      <xdr:rowOff>9525</xdr:rowOff>
    </xdr:from>
    <xdr:to>
      <xdr:col>1</xdr:col>
      <xdr:colOff>762000</xdr:colOff>
      <xdr:row>13</xdr:row>
      <xdr:rowOff>776331</xdr:rowOff>
    </xdr:to>
    <xdr:pic>
      <xdr:nvPicPr>
        <xdr:cNvPr id="14" name="Рисунок 13" descr="S40  ÐÐ¿Ð¿Ð°ÑÐ°Ñ Ð´Ð»Ñ ÐºÐ¾Ð½ÑÐ°ÐºÑÐ½Ð¾Ð¹ ÑÐ¾ÑÐµÑÐ½Ð¾Ð¹ ÑÐ²Ð°ÑÐºÐ¸ Ñ ÑÐµÐ»ÐµÐ¶ÐºÐ¾Ð¹ 220 Ð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9486900"/>
          <a:ext cx="428625" cy="766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209550</xdr:colOff>
      <xdr:row>19</xdr:row>
      <xdr:rowOff>47626</xdr:rowOff>
    </xdr:from>
    <xdr:ext cx="771525" cy="928688"/>
    <xdr:pic>
      <xdr:nvPicPr>
        <xdr:cNvPr id="15" name="Рисунок 14" descr="(С выставочного зала) F 9018 Стенд с приспособлениями и аксессуарами для кузовного ремонта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14792326"/>
          <a:ext cx="771525" cy="928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21</xdr:row>
      <xdr:rowOff>28576</xdr:rowOff>
    </xdr:from>
    <xdr:to>
      <xdr:col>1</xdr:col>
      <xdr:colOff>819150</xdr:colOff>
      <xdr:row>21</xdr:row>
      <xdr:rowOff>642454</xdr:rowOff>
    </xdr:to>
    <xdr:pic>
      <xdr:nvPicPr>
        <xdr:cNvPr id="19" name="Рисунок 18" descr="Комплект для маслораздачи без тележки 71051941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5" y="13868401"/>
          <a:ext cx="371475" cy="613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400051</xdr:colOff>
      <xdr:row>6</xdr:row>
      <xdr:rowOff>28576</xdr:rowOff>
    </xdr:from>
    <xdr:ext cx="435951" cy="714374"/>
    <xdr:pic>
      <xdr:nvPicPr>
        <xdr:cNvPr id="4" name="Рисунок 3" descr="HC 2080 Вакуумная установка для маслозамены, 80л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1" y="2276476"/>
          <a:ext cx="435951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400051</xdr:colOff>
      <xdr:row>5</xdr:row>
      <xdr:rowOff>9525</xdr:rowOff>
    </xdr:from>
    <xdr:to>
      <xdr:col>1</xdr:col>
      <xdr:colOff>822327</xdr:colOff>
      <xdr:row>5</xdr:row>
      <xdr:rowOff>801293</xdr:rowOff>
    </xdr:to>
    <xdr:pic>
      <xdr:nvPicPr>
        <xdr:cNvPr id="6" name="Рисунок 5" descr="HC 3026 Вакуумная установка для маслозамены через щупы. Емкость бака 30л.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1" y="1419225"/>
          <a:ext cx="422276" cy="79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8</xdr:row>
      <xdr:rowOff>28575</xdr:rowOff>
    </xdr:from>
    <xdr:to>
      <xdr:col>1</xdr:col>
      <xdr:colOff>914400</xdr:colOff>
      <xdr:row>8</xdr:row>
      <xdr:rowOff>1085850</xdr:rowOff>
    </xdr:to>
    <xdr:pic>
      <xdr:nvPicPr>
        <xdr:cNvPr id="8" name="Рисунок 7" descr="HC 2085 Вакуумная комбинированная  установка для маслозамены через щупы со сливной воронкой, емк. 80 л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971925"/>
          <a:ext cx="70485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400050</xdr:colOff>
      <xdr:row>9</xdr:row>
      <xdr:rowOff>28576</xdr:rowOff>
    </xdr:from>
    <xdr:to>
      <xdr:col>1</xdr:col>
      <xdr:colOff>781050</xdr:colOff>
      <xdr:row>9</xdr:row>
      <xdr:rowOff>957264</xdr:rowOff>
    </xdr:to>
    <xdr:pic>
      <xdr:nvPicPr>
        <xdr:cNvPr id="9" name="Рисунок 8" descr="HC 2090 Вакуумная установка для маслозамены через щупы с предкамерой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076826"/>
          <a:ext cx="381000" cy="928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10</xdr:row>
      <xdr:rowOff>47626</xdr:rowOff>
    </xdr:from>
    <xdr:to>
      <xdr:col>1</xdr:col>
      <xdr:colOff>876300</xdr:colOff>
      <xdr:row>10</xdr:row>
      <xdr:rowOff>919164</xdr:rowOff>
    </xdr:to>
    <xdr:pic>
      <xdr:nvPicPr>
        <xdr:cNvPr id="10" name="Рисунок 9" descr="НС 2097 Вакуумная установка для маслозамены через щупы со сливной воронкой и предкамерой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6076951"/>
          <a:ext cx="581025" cy="871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11</xdr:row>
      <xdr:rowOff>28575</xdr:rowOff>
    </xdr:from>
    <xdr:to>
      <xdr:col>1</xdr:col>
      <xdr:colOff>847725</xdr:colOff>
      <xdr:row>11</xdr:row>
      <xdr:rowOff>948246</xdr:rowOff>
    </xdr:to>
    <xdr:pic>
      <xdr:nvPicPr>
        <xdr:cNvPr id="11" name="Рисунок 10" descr="HC 2180 Вакуумная установка для маслозамены, 80л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450" y="7010400"/>
          <a:ext cx="485775" cy="91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12</xdr:row>
      <xdr:rowOff>28575</xdr:rowOff>
    </xdr:from>
    <xdr:to>
      <xdr:col>1</xdr:col>
      <xdr:colOff>904875</xdr:colOff>
      <xdr:row>12</xdr:row>
      <xdr:rowOff>971550</xdr:rowOff>
    </xdr:to>
    <xdr:pic>
      <xdr:nvPicPr>
        <xdr:cNvPr id="12" name="Рисунок 11" descr="HC 2181 Установка для слива отработанного масла со сливной воронкой, емк. 80л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725" y="7991475"/>
          <a:ext cx="6286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13</xdr:row>
      <xdr:rowOff>28575</xdr:rowOff>
    </xdr:from>
    <xdr:to>
      <xdr:col>1</xdr:col>
      <xdr:colOff>933450</xdr:colOff>
      <xdr:row>13</xdr:row>
      <xdr:rowOff>971550</xdr:rowOff>
    </xdr:to>
    <xdr:pic>
      <xdr:nvPicPr>
        <xdr:cNvPr id="13" name="Рисунок 12" descr="HC 2185 Вакуумная установка для маслозамены через щупы со сливной воронкой, емк. 80 л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8991600"/>
          <a:ext cx="6286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14</xdr:row>
      <xdr:rowOff>28576</xdr:rowOff>
    </xdr:from>
    <xdr:to>
      <xdr:col>1</xdr:col>
      <xdr:colOff>923925</xdr:colOff>
      <xdr:row>14</xdr:row>
      <xdr:rowOff>877310</xdr:rowOff>
    </xdr:to>
    <xdr:pic>
      <xdr:nvPicPr>
        <xdr:cNvPr id="14" name="Рисунок 13" descr="HC 2190 Вакуумная установка для маслозамены через щупы с предкамерой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9991726"/>
          <a:ext cx="657225" cy="84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15</xdr:row>
      <xdr:rowOff>28576</xdr:rowOff>
    </xdr:from>
    <xdr:to>
      <xdr:col>1</xdr:col>
      <xdr:colOff>885825</xdr:colOff>
      <xdr:row>15</xdr:row>
      <xdr:rowOff>828676</xdr:rowOff>
    </xdr:to>
    <xdr:pic>
      <xdr:nvPicPr>
        <xdr:cNvPr id="15" name="Рисунок 14" descr="НС 2197 Вакуумная установка для маслозамены через щупы со сливной воронкой и предкамерой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10887076"/>
          <a:ext cx="5334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18</xdr:row>
      <xdr:rowOff>19051</xdr:rowOff>
    </xdr:from>
    <xdr:to>
      <xdr:col>1</xdr:col>
      <xdr:colOff>990600</xdr:colOff>
      <xdr:row>18</xdr:row>
      <xdr:rowOff>570475</xdr:rowOff>
    </xdr:to>
    <xdr:pic>
      <xdr:nvPicPr>
        <xdr:cNvPr id="16" name="Рисунок 15" descr="HG-1026  Насос ручной для бочек 180 / 220л. Тип - поршневой. Производительность 14 л./мин.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5" y="11925301"/>
          <a:ext cx="676275" cy="551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19</xdr:row>
      <xdr:rowOff>28575</xdr:rowOff>
    </xdr:from>
    <xdr:to>
      <xdr:col>1</xdr:col>
      <xdr:colOff>809625</xdr:colOff>
      <xdr:row>19</xdr:row>
      <xdr:rowOff>616744</xdr:rowOff>
    </xdr:to>
    <xdr:pic>
      <xdr:nvPicPr>
        <xdr:cNvPr id="17" name="Рисунок 16" descr="HG-32026 Набор для масло раздачи ручной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5" y="12544425"/>
          <a:ext cx="361950" cy="588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28576</xdr:rowOff>
    </xdr:from>
    <xdr:to>
      <xdr:col>1</xdr:col>
      <xdr:colOff>790575</xdr:colOff>
      <xdr:row>20</xdr:row>
      <xdr:rowOff>658468</xdr:rowOff>
    </xdr:to>
    <xdr:pic>
      <xdr:nvPicPr>
        <xdr:cNvPr id="18" name="Рисунок 17" descr="HG-33026 Набор для масло раздачи пневматический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3182601"/>
          <a:ext cx="371475" cy="629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22</xdr:row>
      <xdr:rowOff>28575</xdr:rowOff>
    </xdr:from>
    <xdr:to>
      <xdr:col>1</xdr:col>
      <xdr:colOff>866775</xdr:colOff>
      <xdr:row>22</xdr:row>
      <xdr:rowOff>790232</xdr:rowOff>
    </xdr:to>
    <xdr:pic>
      <xdr:nvPicPr>
        <xdr:cNvPr id="20" name="Рисунок 19" descr="Передвижной комплект для маслораздачи 71051940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0" y="14535150"/>
          <a:ext cx="542925" cy="76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23</xdr:row>
      <xdr:rowOff>28576</xdr:rowOff>
    </xdr:from>
    <xdr:to>
      <xdr:col>1</xdr:col>
      <xdr:colOff>865554</xdr:colOff>
      <xdr:row>23</xdr:row>
      <xdr:rowOff>790576</xdr:rowOff>
    </xdr:to>
    <xdr:pic>
      <xdr:nvPicPr>
        <xdr:cNvPr id="21" name="Рисунок 20" descr="Передвижной комплект для маслораздачи  с катушкой  71051948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0" y="15344776"/>
          <a:ext cx="48455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457201</xdr:colOff>
      <xdr:row>25</xdr:row>
      <xdr:rowOff>19050</xdr:rowOff>
    </xdr:from>
    <xdr:to>
      <xdr:col>1</xdr:col>
      <xdr:colOff>849191</xdr:colOff>
      <xdr:row>25</xdr:row>
      <xdr:rowOff>733425</xdr:rowOff>
    </xdr:to>
    <xdr:pic>
      <xdr:nvPicPr>
        <xdr:cNvPr id="22" name="Рисунок 21" descr="HG-68012 Солидолонагнетатель ручной переносной. Емкость бака 13л.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1" y="16335375"/>
          <a:ext cx="39199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438150</xdr:colOff>
      <xdr:row>26</xdr:row>
      <xdr:rowOff>28575</xdr:rowOff>
    </xdr:from>
    <xdr:to>
      <xdr:col>1</xdr:col>
      <xdr:colOff>762000</xdr:colOff>
      <xdr:row>26</xdr:row>
      <xdr:rowOff>780370</xdr:rowOff>
    </xdr:to>
    <xdr:pic>
      <xdr:nvPicPr>
        <xdr:cNvPr id="23" name="Рисунок 22" descr="HG-68213 Солидолонагнетатель пневматический. Емкость бака 13л.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17106900"/>
          <a:ext cx="323850" cy="75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27</xdr:row>
      <xdr:rowOff>19051</xdr:rowOff>
    </xdr:from>
    <xdr:to>
      <xdr:col>1</xdr:col>
      <xdr:colOff>981075</xdr:colOff>
      <xdr:row>27</xdr:row>
      <xdr:rowOff>751961</xdr:rowOff>
    </xdr:to>
    <xdr:pic>
      <xdr:nvPicPr>
        <xdr:cNvPr id="24" name="Рисунок 23" descr="61501480 Солидолонагнетатель пневматический для бочек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" y="17887951"/>
          <a:ext cx="695325" cy="7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28</xdr:row>
      <xdr:rowOff>28575</xdr:rowOff>
    </xdr:from>
    <xdr:to>
      <xdr:col>1</xdr:col>
      <xdr:colOff>866775</xdr:colOff>
      <xdr:row>28</xdr:row>
      <xdr:rowOff>765629</xdr:rowOff>
    </xdr:to>
    <xdr:pic>
      <xdr:nvPicPr>
        <xdr:cNvPr id="25" name="Рисунок 24" descr="Передвижной комплект солидолонагнетателя 61501940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3025" y="18669000"/>
          <a:ext cx="476250" cy="737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29</xdr:row>
      <xdr:rowOff>28576</xdr:rowOff>
    </xdr:from>
    <xdr:to>
      <xdr:col>1</xdr:col>
      <xdr:colOff>895350</xdr:colOff>
      <xdr:row>29</xdr:row>
      <xdr:rowOff>840318</xdr:rowOff>
    </xdr:to>
    <xdr:pic>
      <xdr:nvPicPr>
        <xdr:cNvPr id="26" name="Рисунок 25" descr="Передвижной комплект солидолонагнетателя 61501948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75" y="19459576"/>
          <a:ext cx="561975" cy="81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476251</xdr:colOff>
      <xdr:row>31</xdr:row>
      <xdr:rowOff>28575</xdr:rowOff>
    </xdr:from>
    <xdr:to>
      <xdr:col>1</xdr:col>
      <xdr:colOff>723901</xdr:colOff>
      <xdr:row>31</xdr:row>
      <xdr:rowOff>469596</xdr:rowOff>
    </xdr:to>
    <xdr:pic>
      <xdr:nvPicPr>
        <xdr:cNvPr id="27" name="Рисунок 26" descr="GS-432 Установка пневматическая для прокачки тормозов, емк 5л.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1" y="20507325"/>
          <a:ext cx="247650" cy="441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33</xdr:row>
      <xdr:rowOff>28575</xdr:rowOff>
    </xdr:from>
    <xdr:to>
      <xdr:col>1</xdr:col>
      <xdr:colOff>790575</xdr:colOff>
      <xdr:row>33</xdr:row>
      <xdr:rowOff>625588</xdr:rowOff>
    </xdr:to>
    <xdr:pic>
      <xdr:nvPicPr>
        <xdr:cNvPr id="28" name="Рисунок 27" descr="HW 31026 A Распылитель химии для бесконтактной мойки, емк. 30л.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5900" y="21183600"/>
          <a:ext cx="257175" cy="59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171451</xdr:colOff>
      <xdr:row>35</xdr:row>
      <xdr:rowOff>28575</xdr:rowOff>
    </xdr:from>
    <xdr:to>
      <xdr:col>1</xdr:col>
      <xdr:colOff>971550</xdr:colOff>
      <xdr:row>36</xdr:row>
      <xdr:rowOff>305765</xdr:rowOff>
    </xdr:to>
    <xdr:pic>
      <xdr:nvPicPr>
        <xdr:cNvPr id="30" name="Рисунок 29" descr="IRN2104 Автоматическая катушка со шлангом высокого давления  для масел.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1" y="21936075"/>
          <a:ext cx="800099" cy="69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28575</xdr:rowOff>
    </xdr:from>
    <xdr:to>
      <xdr:col>1</xdr:col>
      <xdr:colOff>942975</xdr:colOff>
      <xdr:row>7</xdr:row>
      <xdr:rowOff>1100138</xdr:rowOff>
    </xdr:to>
    <xdr:pic>
      <xdr:nvPicPr>
        <xdr:cNvPr id="33" name="Рисунок 32" descr="HC 2081 Установка для слива отработанного масла со сливной воронкой, емк. 80л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038475"/>
          <a:ext cx="714375" cy="107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39</xdr:row>
      <xdr:rowOff>57150</xdr:rowOff>
    </xdr:from>
    <xdr:to>
      <xdr:col>1</xdr:col>
      <xdr:colOff>1168644</xdr:colOff>
      <xdr:row>39</xdr:row>
      <xdr:rowOff>1724025</xdr:rowOff>
    </xdr:to>
    <xdr:pic>
      <xdr:nvPicPr>
        <xdr:cNvPr id="37" name="Рисунок 36" descr="HPMCO-01 Автоматизированная стационарная cистема раздачи и учета масла, на 1 рабочее место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25365075"/>
          <a:ext cx="1025769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40</xdr:row>
      <xdr:rowOff>746871</xdr:rowOff>
    </xdr:from>
    <xdr:to>
      <xdr:col>1</xdr:col>
      <xdr:colOff>1238251</xdr:colOff>
      <xdr:row>40</xdr:row>
      <xdr:rowOff>1423879</xdr:rowOff>
    </xdr:to>
    <xdr:pic>
      <xdr:nvPicPr>
        <xdr:cNvPr id="38" name="Рисунок 37" descr="HPMCO-04 Автоматизированная стационарная cистема раздачи и учета масла, на 4 рабочих мест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1" y="28159821"/>
          <a:ext cx="1200150" cy="677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</xdr:row>
      <xdr:rowOff>400050</xdr:rowOff>
    </xdr:from>
    <xdr:to>
      <xdr:col>1</xdr:col>
      <xdr:colOff>1244795</xdr:colOff>
      <xdr:row>41</xdr:row>
      <xdr:rowOff>1249900</xdr:rowOff>
    </xdr:to>
    <xdr:pic>
      <xdr:nvPicPr>
        <xdr:cNvPr id="39" name="Рисунок 38" descr="http://atis-auto.ru/upload/iblock/84d/1231.jpg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29108400"/>
          <a:ext cx="1187645" cy="84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42</xdr:row>
      <xdr:rowOff>621365</xdr:rowOff>
    </xdr:from>
    <xdr:to>
      <xdr:col>1</xdr:col>
      <xdr:colOff>1263755</xdr:colOff>
      <xdr:row>42</xdr:row>
      <xdr:rowOff>1457324</xdr:rowOff>
    </xdr:to>
    <xdr:pic>
      <xdr:nvPicPr>
        <xdr:cNvPr id="40" name="Рисунок 39" descr="HPMCO-48 Автоматизированная стационарная cистема раздачи и учета масла, на 4 масла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32568215"/>
          <a:ext cx="1225655" cy="835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342902</xdr:colOff>
      <xdr:row>16</xdr:row>
      <xdr:rowOff>9525</xdr:rowOff>
    </xdr:from>
    <xdr:to>
      <xdr:col>1</xdr:col>
      <xdr:colOff>866775</xdr:colOff>
      <xdr:row>16</xdr:row>
      <xdr:rowOff>817085</xdr:rowOff>
    </xdr:to>
    <xdr:pic>
      <xdr:nvPicPr>
        <xdr:cNvPr id="32" name="Рисунок 31" descr="http://atis-auto.ru/upload/iblock/e7f/bez-imeni_1.jpg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2" y="11915775"/>
          <a:ext cx="523873" cy="80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5</xdr:row>
      <xdr:rowOff>66676</xdr:rowOff>
    </xdr:from>
    <xdr:to>
      <xdr:col>1</xdr:col>
      <xdr:colOff>852121</xdr:colOff>
      <xdr:row>8</xdr:row>
      <xdr:rowOff>1</xdr:rowOff>
    </xdr:to>
    <xdr:pic>
      <xdr:nvPicPr>
        <xdr:cNvPr id="3" name="Рисунок 2" descr="FY-6C Устройство для чистки инжекторов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275" y="1495426"/>
          <a:ext cx="74734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9</xdr:row>
      <xdr:rowOff>38100</xdr:rowOff>
    </xdr:from>
    <xdr:to>
      <xdr:col>1</xdr:col>
      <xdr:colOff>914400</xdr:colOff>
      <xdr:row>10</xdr:row>
      <xdr:rowOff>559595</xdr:rowOff>
    </xdr:to>
    <xdr:pic>
      <xdr:nvPicPr>
        <xdr:cNvPr id="4" name="Рисунок 3" descr="GF-220 Установка для очистки топливной системы, пневматическая.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3200400"/>
          <a:ext cx="800100" cy="108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14</xdr:row>
      <xdr:rowOff>38099</xdr:rowOff>
    </xdr:from>
    <xdr:to>
      <xdr:col>1</xdr:col>
      <xdr:colOff>819150</xdr:colOff>
      <xdr:row>14</xdr:row>
      <xdr:rowOff>1106090</xdr:rowOff>
    </xdr:to>
    <xdr:pic>
      <xdr:nvPicPr>
        <xdr:cNvPr id="5" name="Рисунок 4" descr="GA-322LCD Электрическая установка для замены жидкости в АКПП c дисплеем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5876924"/>
          <a:ext cx="657225" cy="1067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12</xdr:row>
      <xdr:rowOff>142876</xdr:rowOff>
    </xdr:from>
    <xdr:to>
      <xdr:col>1</xdr:col>
      <xdr:colOff>788622</xdr:colOff>
      <xdr:row>14</xdr:row>
      <xdr:rowOff>1905</xdr:rowOff>
    </xdr:to>
    <xdr:pic>
      <xdr:nvPicPr>
        <xdr:cNvPr id="6" name="Рисунок 5" descr="GA-322 Пневматическая установка для замены жидкости в АКПП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6" y="4648201"/>
          <a:ext cx="569546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28575</xdr:rowOff>
    </xdr:from>
    <xdr:to>
      <xdr:col>1</xdr:col>
      <xdr:colOff>733425</xdr:colOff>
      <xdr:row>17</xdr:row>
      <xdr:rowOff>507683</xdr:rowOff>
    </xdr:to>
    <xdr:pic>
      <xdr:nvPicPr>
        <xdr:cNvPr id="7" name="Рисунок 6" descr="GL-122 Пневматическая установка для промывки масляной системы ДВС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7200900"/>
          <a:ext cx="514350" cy="1002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19</xdr:row>
      <xdr:rowOff>38100</xdr:rowOff>
    </xdr:from>
    <xdr:to>
      <xdr:col>1</xdr:col>
      <xdr:colOff>763758</xdr:colOff>
      <xdr:row>20</xdr:row>
      <xdr:rowOff>466725</xdr:rowOff>
    </xdr:to>
    <xdr:pic>
      <xdr:nvPicPr>
        <xdr:cNvPr id="8" name="Рисунок 7" descr="GD-422 Электрическая установка для замены тормозной жидкости.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5" y="8458200"/>
          <a:ext cx="58278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22</xdr:row>
      <xdr:rowOff>28575</xdr:rowOff>
    </xdr:from>
    <xdr:to>
      <xdr:col>1</xdr:col>
      <xdr:colOff>761707</xdr:colOff>
      <xdr:row>23</xdr:row>
      <xdr:rowOff>514350</xdr:rowOff>
    </xdr:to>
    <xdr:pic>
      <xdr:nvPicPr>
        <xdr:cNvPr id="9" name="Рисунок 8" descr="GB-522A Пневматическая установка для замены охлаждающей жидкости двигателя.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9620250"/>
          <a:ext cx="60930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47625</xdr:rowOff>
    </xdr:from>
    <xdr:to>
      <xdr:col>1</xdr:col>
      <xdr:colOff>1133475</xdr:colOff>
      <xdr:row>5</xdr:row>
      <xdr:rowOff>578973</xdr:rowOff>
    </xdr:to>
    <xdr:pic>
      <xdr:nvPicPr>
        <xdr:cNvPr id="2" name="Рисунок 1" descr="IR 01 Софит для инфракрасной коротковолновой сушки, мощность 1х1000Вт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" y="1457325"/>
          <a:ext cx="1057275" cy="53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6</xdr:row>
      <xdr:rowOff>38101</xdr:rowOff>
    </xdr:from>
    <xdr:to>
      <xdr:col>1</xdr:col>
      <xdr:colOff>828675</xdr:colOff>
      <xdr:row>6</xdr:row>
      <xdr:rowOff>1005483</xdr:rowOff>
    </xdr:to>
    <xdr:pic>
      <xdr:nvPicPr>
        <xdr:cNvPr id="3" name="Рисунок 2" descr="IR 1 Инфракрасная коротковолновая сушка, мощность 1х1000Вт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925" y="2066926"/>
          <a:ext cx="476250" cy="96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247651</xdr:colOff>
      <xdr:row>7</xdr:row>
      <xdr:rowOff>38101</xdr:rowOff>
    </xdr:from>
    <xdr:to>
      <xdr:col>1</xdr:col>
      <xdr:colOff>914987</xdr:colOff>
      <xdr:row>7</xdr:row>
      <xdr:rowOff>1352551</xdr:rowOff>
    </xdr:to>
    <xdr:pic>
      <xdr:nvPicPr>
        <xdr:cNvPr id="4" name="Рисунок 3" descr="IR 2 Инфракрасная коротковолновая сушка, мощность 2х1000Вт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1" y="3095626"/>
          <a:ext cx="667336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8</xdr:row>
      <xdr:rowOff>66675</xdr:rowOff>
    </xdr:from>
    <xdr:to>
      <xdr:col>1</xdr:col>
      <xdr:colOff>1000125</xdr:colOff>
      <xdr:row>8</xdr:row>
      <xdr:rowOff>1439515</xdr:rowOff>
    </xdr:to>
    <xdr:pic>
      <xdr:nvPicPr>
        <xdr:cNvPr id="5" name="Рисунок 4" descr="IR 2W Инфракрасная коротковолновая сушка, мощность 2х1000Вт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1" y="4495800"/>
          <a:ext cx="809624" cy="137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10</xdr:row>
      <xdr:rowOff>28575</xdr:rowOff>
    </xdr:from>
    <xdr:to>
      <xdr:col>1</xdr:col>
      <xdr:colOff>1095374</xdr:colOff>
      <xdr:row>10</xdr:row>
      <xdr:rowOff>1432574</xdr:rowOff>
    </xdr:to>
    <xdr:pic>
      <xdr:nvPicPr>
        <xdr:cNvPr id="6" name="Рисунок 5" descr="IR 3W Инфракрасная коротковолновая сушка, мощность 3х1000Вт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5" y="7353300"/>
          <a:ext cx="914399" cy="140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9</xdr:row>
      <xdr:rowOff>28576</xdr:rowOff>
    </xdr:from>
    <xdr:to>
      <xdr:col>1</xdr:col>
      <xdr:colOff>1028701</xdr:colOff>
      <xdr:row>9</xdr:row>
      <xdr:rowOff>1403326</xdr:rowOff>
    </xdr:to>
    <xdr:pic>
      <xdr:nvPicPr>
        <xdr:cNvPr id="7" name="Рисунок 6" descr="IR 3 Инфракрасная коротковолновая сушка, мощность 3х1000Вт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1" y="5905501"/>
          <a:ext cx="895350" cy="13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38100</xdr:rowOff>
    </xdr:from>
    <xdr:to>
      <xdr:col>1</xdr:col>
      <xdr:colOff>1143000</xdr:colOff>
      <xdr:row>11</xdr:row>
      <xdr:rowOff>1337123</xdr:rowOff>
    </xdr:to>
    <xdr:pic>
      <xdr:nvPicPr>
        <xdr:cNvPr id="8" name="Рисунок 7" descr="IR 4 Инфракрасная коротковолновая сушка, мощность 4х1000Вт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810625"/>
          <a:ext cx="1085850" cy="1299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12</xdr:row>
      <xdr:rowOff>47625</xdr:rowOff>
    </xdr:from>
    <xdr:to>
      <xdr:col>1</xdr:col>
      <xdr:colOff>1062355</xdr:colOff>
      <xdr:row>12</xdr:row>
      <xdr:rowOff>1409700</xdr:rowOff>
    </xdr:to>
    <xdr:pic>
      <xdr:nvPicPr>
        <xdr:cNvPr id="9" name="Рисунок 8" descr="IR 6 Инфракрасная коротковолновая сушка, мощность 6х1000Вт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10267950"/>
          <a:ext cx="92900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171451</xdr:colOff>
      <xdr:row>13</xdr:row>
      <xdr:rowOff>57151</xdr:rowOff>
    </xdr:from>
    <xdr:to>
      <xdr:col>1</xdr:col>
      <xdr:colOff>1104901</xdr:colOff>
      <xdr:row>13</xdr:row>
      <xdr:rowOff>1425743</xdr:rowOff>
    </xdr:to>
    <xdr:pic>
      <xdr:nvPicPr>
        <xdr:cNvPr id="10" name="Рисунок 9" descr="IR 6C Инфракрасная коротковолновая сушка мощность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51" y="11725276"/>
          <a:ext cx="933450" cy="1368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14</xdr:row>
      <xdr:rowOff>171450</xdr:rowOff>
    </xdr:from>
    <xdr:to>
      <xdr:col>1</xdr:col>
      <xdr:colOff>1172368</xdr:colOff>
      <xdr:row>14</xdr:row>
      <xdr:rowOff>1209675</xdr:rowOff>
    </xdr:to>
    <xdr:pic>
      <xdr:nvPicPr>
        <xdr:cNvPr id="11" name="Рисунок 10" descr="Сушильная установка IR8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3287375"/>
          <a:ext cx="112474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9"/>
  <sheetViews>
    <sheetView view="pageBreakPreview" zoomScaleNormal="100" zoomScaleSheetLayoutView="100" workbookViewId="0">
      <selection activeCell="A20" sqref="A20:D20"/>
    </sheetView>
  </sheetViews>
  <sheetFormatPr defaultColWidth="9.140625" defaultRowHeight="12.75"/>
  <cols>
    <col min="1" max="1" width="14.85546875" style="94" customWidth="1"/>
    <col min="2" max="2" width="14.28515625" style="94" customWidth="1"/>
    <col min="3" max="3" width="84.42578125" style="105" customWidth="1"/>
    <col min="4" max="4" width="13.28515625" style="94" customWidth="1"/>
    <col min="5" max="5" width="10.28515625" style="94" bestFit="1" customWidth="1"/>
    <col min="6" max="16384" width="9.140625" style="94"/>
  </cols>
  <sheetData>
    <row r="1" spans="1:7" ht="176.25" customHeight="1">
      <c r="A1" s="137" t="s">
        <v>722</v>
      </c>
      <c r="B1" s="138"/>
      <c r="C1" s="138"/>
      <c r="D1" s="138"/>
    </row>
    <row r="2" spans="1:7" ht="30" customHeight="1">
      <c r="A2" s="141" t="s">
        <v>638</v>
      </c>
      <c r="B2" s="141"/>
      <c r="C2" s="141"/>
      <c r="D2" s="141"/>
    </row>
    <row r="3" spans="1:7" ht="30" customHeight="1">
      <c r="A3" s="141"/>
      <c r="B3" s="141"/>
      <c r="C3" s="141"/>
      <c r="D3" s="141"/>
    </row>
    <row r="4" spans="1:7">
      <c r="A4" s="29" t="s">
        <v>0</v>
      </c>
      <c r="B4" s="29" t="s">
        <v>384</v>
      </c>
      <c r="C4" s="29" t="s">
        <v>1</v>
      </c>
      <c r="D4" s="29" t="s">
        <v>623</v>
      </c>
    </row>
    <row r="5" spans="1:7">
      <c r="A5" s="140" t="s">
        <v>624</v>
      </c>
      <c r="B5" s="140"/>
      <c r="C5" s="140"/>
      <c r="D5" s="140"/>
    </row>
    <row r="6" spans="1:7" ht="141" customHeight="1">
      <c r="A6" s="139" t="s">
        <v>631</v>
      </c>
      <c r="B6" s="139"/>
      <c r="C6" s="139"/>
      <c r="D6" s="139"/>
      <c r="E6"/>
      <c r="G6"/>
    </row>
    <row r="7" spans="1:7" ht="12.75" customHeight="1">
      <c r="A7" s="140" t="s">
        <v>181</v>
      </c>
      <c r="B7" s="140"/>
      <c r="C7" s="140"/>
      <c r="D7" s="140"/>
      <c r="E7" s="103"/>
      <c r="F7" s="103"/>
      <c r="G7" s="103"/>
    </row>
    <row r="8" spans="1:7" ht="52.5" customHeight="1">
      <c r="A8" s="98" t="s">
        <v>444</v>
      </c>
      <c r="B8" s="99"/>
      <c r="C8" s="100" t="s">
        <v>435</v>
      </c>
      <c r="D8" s="19">
        <v>29</v>
      </c>
      <c r="E8"/>
      <c r="G8"/>
    </row>
    <row r="9" spans="1:7" ht="78.75" customHeight="1">
      <c r="A9" s="43" t="s">
        <v>607</v>
      </c>
      <c r="B9" s="99"/>
      <c r="C9" s="44" t="s">
        <v>608</v>
      </c>
      <c r="D9" s="19">
        <v>499</v>
      </c>
      <c r="E9"/>
      <c r="G9"/>
    </row>
    <row r="10" spans="1:7" ht="12.75" customHeight="1">
      <c r="A10" s="140" t="s">
        <v>24</v>
      </c>
      <c r="B10" s="140"/>
      <c r="C10" s="140"/>
      <c r="D10" s="140"/>
      <c r="E10" s="103"/>
      <c r="F10" s="103"/>
      <c r="G10" s="103"/>
    </row>
    <row r="11" spans="1:7" ht="84" customHeight="1">
      <c r="A11" s="29" t="s">
        <v>632</v>
      </c>
      <c r="B11" s="142"/>
      <c r="C11" s="16" t="s">
        <v>633</v>
      </c>
      <c r="D11" s="17">
        <v>533</v>
      </c>
      <c r="E11"/>
      <c r="G11"/>
    </row>
    <row r="12" spans="1:7" ht="20.25" customHeight="1">
      <c r="A12" s="29" t="s">
        <v>634</v>
      </c>
      <c r="B12" s="142"/>
      <c r="C12" s="16" t="s">
        <v>635</v>
      </c>
      <c r="D12" s="17" t="s">
        <v>636</v>
      </c>
      <c r="E12"/>
      <c r="G12"/>
    </row>
    <row r="13" spans="1:7">
      <c r="A13" s="140" t="s">
        <v>502</v>
      </c>
      <c r="B13" s="140"/>
      <c r="C13" s="140"/>
      <c r="D13" s="140"/>
      <c r="E13" s="103"/>
      <c r="F13" s="103"/>
      <c r="G13" s="103"/>
    </row>
    <row r="14" spans="1:7" ht="138" customHeight="1">
      <c r="A14" s="143"/>
      <c r="B14" s="143"/>
      <c r="C14" s="143"/>
      <c r="D14" s="102" t="s">
        <v>637</v>
      </c>
      <c r="E14" s="104"/>
      <c r="F14" s="104"/>
      <c r="G14" s="104"/>
    </row>
    <row r="15" spans="1:7">
      <c r="A15" s="140" t="s">
        <v>630</v>
      </c>
      <c r="B15" s="140"/>
      <c r="C15" s="140"/>
      <c r="D15" s="140"/>
      <c r="E15" s="103"/>
      <c r="F15" s="103"/>
      <c r="G15" s="103"/>
    </row>
    <row r="16" spans="1:7" ht="65.25" customHeight="1">
      <c r="A16" s="37" t="s">
        <v>626</v>
      </c>
      <c r="B16" s="89"/>
      <c r="C16" s="16" t="s">
        <v>587</v>
      </c>
      <c r="D16" s="17">
        <v>340</v>
      </c>
      <c r="E16" s="52"/>
      <c r="F16" s="96"/>
      <c r="G16" s="96"/>
    </row>
    <row r="17" spans="1:7" ht="65.25" customHeight="1">
      <c r="A17" s="37" t="s">
        <v>627</v>
      </c>
      <c r="B17" s="89"/>
      <c r="C17" s="16" t="s">
        <v>588</v>
      </c>
      <c r="D17" s="17">
        <v>25</v>
      </c>
      <c r="E17" s="52"/>
      <c r="F17" s="96"/>
      <c r="G17" s="96"/>
    </row>
    <row r="18" spans="1:7" ht="65.25" customHeight="1">
      <c r="A18" s="37" t="s">
        <v>628</v>
      </c>
      <c r="B18" s="89"/>
      <c r="C18" s="16" t="s">
        <v>589</v>
      </c>
      <c r="D18" s="17">
        <v>20</v>
      </c>
      <c r="E18" s="52"/>
      <c r="F18" s="96"/>
      <c r="G18" s="96"/>
    </row>
    <row r="19" spans="1:7" ht="65.25" customHeight="1">
      <c r="A19" s="37" t="s">
        <v>629</v>
      </c>
      <c r="B19" s="68"/>
      <c r="C19" s="16" t="s">
        <v>590</v>
      </c>
      <c r="D19" s="17">
        <v>420</v>
      </c>
      <c r="E19" s="52"/>
      <c r="F19" s="96"/>
      <c r="G19" s="96"/>
    </row>
  </sheetData>
  <mergeCells count="10">
    <mergeCell ref="A1:D1"/>
    <mergeCell ref="A6:D6"/>
    <mergeCell ref="A7:D7"/>
    <mergeCell ref="A2:D3"/>
    <mergeCell ref="A5:D5"/>
    <mergeCell ref="A10:D10"/>
    <mergeCell ref="B11:B12"/>
    <mergeCell ref="A13:D13"/>
    <mergeCell ref="A14:C14"/>
    <mergeCell ref="A15:D15"/>
  </mergeCells>
  <hyperlinks>
    <hyperlink ref="D14" location="'Ав-ые системы'!R1C1" display="Посмотреть и рассчитать"/>
  </hyperlinks>
  <pageMargins left="0.7" right="0.7" top="0.75" bottom="0.75" header="0.3" footer="0.3"/>
  <pageSetup paperSize="9" scale="63" orientation="portrait" r:id="rId1"/>
  <colBreaks count="1" manualBreakCount="1">
    <brk id="4" min="1" max="1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48"/>
  <sheetViews>
    <sheetView view="pageBreakPreview" zoomScaleNormal="100" zoomScaleSheetLayoutView="100" workbookViewId="0">
      <selection activeCell="A18" sqref="A18:E18"/>
    </sheetView>
  </sheetViews>
  <sheetFormatPr defaultColWidth="9.140625" defaultRowHeight="12.75"/>
  <cols>
    <col min="1" max="1" width="14.28515625" style="53" customWidth="1"/>
    <col min="2" max="2" width="19.85546875" style="53" customWidth="1"/>
    <col min="3" max="3" width="84.28515625" style="53" customWidth="1"/>
    <col min="4" max="4" width="7.85546875" style="53" bestFit="1" customWidth="1"/>
    <col min="5" max="5" width="13.42578125" style="14" bestFit="1" customWidth="1"/>
    <col min="6" max="6" width="2.7109375" style="14" hidden="1" customWidth="1"/>
    <col min="7" max="16384" width="9.140625" style="53"/>
  </cols>
  <sheetData>
    <row r="1" spans="1:6" ht="162" customHeight="1">
      <c r="A1" s="170" t="s">
        <v>732</v>
      </c>
      <c r="B1" s="204"/>
      <c r="C1" s="204"/>
      <c r="D1" s="204"/>
      <c r="E1" s="204"/>
    </row>
    <row r="2" spans="1:6" ht="38.25">
      <c r="A2" s="162" t="s">
        <v>136</v>
      </c>
      <c r="B2" s="163"/>
      <c r="C2" s="163"/>
      <c r="D2" s="163"/>
      <c r="E2" s="67" t="s">
        <v>331</v>
      </c>
      <c r="F2" s="13"/>
    </row>
    <row r="3" spans="1:6" ht="21" customHeight="1">
      <c r="A3" s="164"/>
      <c r="B3" s="165"/>
      <c r="C3" s="165"/>
      <c r="D3" s="165"/>
      <c r="E3" s="69">
        <v>64</v>
      </c>
      <c r="F3" s="13"/>
    </row>
    <row r="4" spans="1:6" ht="25.5">
      <c r="A4" s="43" t="s">
        <v>0</v>
      </c>
      <c r="B4" s="43" t="s">
        <v>384</v>
      </c>
      <c r="C4" s="43" t="s">
        <v>1</v>
      </c>
      <c r="D4" s="46" t="s">
        <v>337</v>
      </c>
      <c r="E4" s="29" t="s">
        <v>336</v>
      </c>
      <c r="F4" s="13"/>
    </row>
    <row r="5" spans="1:6" ht="15" customHeight="1">
      <c r="A5" s="146" t="s">
        <v>137</v>
      </c>
      <c r="B5" s="147"/>
      <c r="C5" s="147"/>
      <c r="D5" s="147"/>
      <c r="E5" s="147"/>
      <c r="F5" s="21"/>
    </row>
    <row r="6" spans="1:6" ht="51">
      <c r="A6" s="54" t="s">
        <v>138</v>
      </c>
      <c r="B6" s="174"/>
      <c r="C6" s="92" t="s">
        <v>617</v>
      </c>
      <c r="D6" s="17">
        <v>141.78</v>
      </c>
      <c r="E6" s="18">
        <f t="shared" ref="E6:E14" si="0">D6*($E$3+$E$3*1%)</f>
        <v>9164.6592000000001</v>
      </c>
      <c r="F6" s="13" t="e">
        <f>#REF!</f>
        <v>#REF!</v>
      </c>
    </row>
    <row r="7" spans="1:6" ht="51">
      <c r="A7" s="54" t="s">
        <v>139</v>
      </c>
      <c r="B7" s="176"/>
      <c r="C7" s="92" t="s">
        <v>618</v>
      </c>
      <c r="D7" s="17">
        <v>174.42000000000002</v>
      </c>
      <c r="E7" s="18">
        <f t="shared" si="0"/>
        <v>11274.508800000001</v>
      </c>
      <c r="F7" s="13" t="e">
        <f>#REF!</f>
        <v>#REF!</v>
      </c>
    </row>
    <row r="8" spans="1:6" ht="15" customHeight="1">
      <c r="A8" s="146" t="s">
        <v>140</v>
      </c>
      <c r="B8" s="147"/>
      <c r="C8" s="147"/>
      <c r="D8" s="147"/>
      <c r="E8" s="147"/>
      <c r="F8" s="13" t="e">
        <f>#REF!</f>
        <v>#REF!</v>
      </c>
    </row>
    <row r="9" spans="1:6" ht="63.75">
      <c r="A9" s="54" t="s">
        <v>141</v>
      </c>
      <c r="B9" s="207"/>
      <c r="C9" s="92" t="s">
        <v>611</v>
      </c>
      <c r="D9" s="17">
        <v>312.12</v>
      </c>
      <c r="E9" s="18">
        <f t="shared" si="0"/>
        <v>20175.436799999999</v>
      </c>
      <c r="F9" s="13" t="e">
        <f>#REF!</f>
        <v>#REF!</v>
      </c>
    </row>
    <row r="10" spans="1:6" ht="63.75">
      <c r="A10" s="54" t="s">
        <v>142</v>
      </c>
      <c r="B10" s="208"/>
      <c r="C10" s="92" t="s">
        <v>612</v>
      </c>
      <c r="D10" s="17">
        <v>355.98</v>
      </c>
      <c r="E10" s="18">
        <f t="shared" si="0"/>
        <v>23010.547200000001</v>
      </c>
      <c r="F10" s="13" t="e">
        <f>#REF!</f>
        <v>#REF!</v>
      </c>
    </row>
    <row r="11" spans="1:6" ht="63.75">
      <c r="A11" s="54" t="s">
        <v>143</v>
      </c>
      <c r="B11" s="208"/>
      <c r="C11" s="92" t="s">
        <v>613</v>
      </c>
      <c r="D11" s="17">
        <v>397.8</v>
      </c>
      <c r="E11" s="18">
        <f t="shared" si="0"/>
        <v>25713.792000000001</v>
      </c>
      <c r="F11" s="13" t="e">
        <f>#REF!</f>
        <v>#REF!</v>
      </c>
    </row>
    <row r="12" spans="1:6" ht="63.75">
      <c r="A12" s="54" t="s">
        <v>202</v>
      </c>
      <c r="B12" s="208"/>
      <c r="C12" s="92" t="s">
        <v>614</v>
      </c>
      <c r="D12" s="17">
        <v>525.29999999999995</v>
      </c>
      <c r="E12" s="18">
        <f t="shared" si="0"/>
        <v>33955.392</v>
      </c>
      <c r="F12" s="13" t="e">
        <f>#REF!</f>
        <v>#REF!</v>
      </c>
    </row>
    <row r="13" spans="1:6" ht="63.75">
      <c r="A13" s="54" t="s">
        <v>203</v>
      </c>
      <c r="B13" s="208"/>
      <c r="C13" s="92" t="s">
        <v>615</v>
      </c>
      <c r="D13" s="17">
        <v>652.79999999999995</v>
      </c>
      <c r="E13" s="18">
        <f t="shared" si="0"/>
        <v>42196.991999999998</v>
      </c>
      <c r="F13" s="13" t="e">
        <f>#REF!</f>
        <v>#REF!</v>
      </c>
    </row>
    <row r="14" spans="1:6" ht="76.5">
      <c r="A14" s="54" t="s">
        <v>605</v>
      </c>
      <c r="B14" s="208"/>
      <c r="C14" s="92" t="s">
        <v>616</v>
      </c>
      <c r="D14" s="90">
        <v>749.7</v>
      </c>
      <c r="E14" s="91">
        <f t="shared" si="0"/>
        <v>48460.608</v>
      </c>
      <c r="F14" s="13">
        <v>20</v>
      </c>
    </row>
    <row r="15" spans="1:6" ht="76.5">
      <c r="A15" s="54" t="s">
        <v>606</v>
      </c>
      <c r="B15" s="208"/>
      <c r="C15" s="92" t="s">
        <v>616</v>
      </c>
      <c r="D15" s="90">
        <v>749.7</v>
      </c>
      <c r="E15" s="91">
        <f>D15*($E$3+$E$3*1%)</f>
        <v>48460.608</v>
      </c>
      <c r="F15" s="13">
        <v>20</v>
      </c>
    </row>
    <row r="16" spans="1:6" ht="76.5">
      <c r="A16" s="54" t="s">
        <v>621</v>
      </c>
      <c r="B16" s="208"/>
      <c r="C16" s="92" t="s">
        <v>609</v>
      </c>
      <c r="D16" s="17">
        <v>1009.8000000000001</v>
      </c>
      <c r="E16" s="91">
        <f>D16*($E$3+$E$3*1%)</f>
        <v>65273.472000000002</v>
      </c>
      <c r="F16" s="13">
        <v>20</v>
      </c>
    </row>
    <row r="17" spans="1:6" ht="76.5">
      <c r="A17" s="54" t="s">
        <v>622</v>
      </c>
      <c r="B17" s="209"/>
      <c r="C17" s="92" t="s">
        <v>610</v>
      </c>
      <c r="D17" s="17">
        <v>1111.8</v>
      </c>
      <c r="E17" s="91">
        <f>D17*($E$3+$E$3*1%)</f>
        <v>71866.751999999993</v>
      </c>
      <c r="F17" s="13">
        <v>20</v>
      </c>
    </row>
    <row r="18" spans="1:6">
      <c r="A18" s="206"/>
      <c r="B18" s="206"/>
      <c r="C18" s="206"/>
      <c r="D18" s="206"/>
      <c r="E18" s="34"/>
    </row>
    <row r="19" spans="1:6">
      <c r="A19" s="206"/>
      <c r="B19" s="206"/>
      <c r="C19" s="206"/>
      <c r="D19" s="206"/>
      <c r="E19" s="34"/>
    </row>
    <row r="20" spans="1:6">
      <c r="E20" s="53"/>
    </row>
    <row r="21" spans="1:6">
      <c r="E21" s="34"/>
    </row>
    <row r="22" spans="1:6">
      <c r="E22" s="34"/>
    </row>
    <row r="23" spans="1:6">
      <c r="E23" s="34"/>
    </row>
    <row r="24" spans="1:6">
      <c r="E24" s="34"/>
    </row>
    <row r="25" spans="1:6">
      <c r="E25" s="34"/>
    </row>
    <row r="26" spans="1:6">
      <c r="E26" s="34"/>
    </row>
    <row r="27" spans="1:6">
      <c r="E27" s="34"/>
    </row>
    <row r="28" spans="1:6">
      <c r="E28" s="34"/>
    </row>
    <row r="29" spans="1:6">
      <c r="E29" s="50"/>
    </row>
    <row r="30" spans="1:6">
      <c r="E30" s="34"/>
    </row>
    <row r="31" spans="1:6">
      <c r="E31" s="34"/>
    </row>
    <row r="32" spans="1:6">
      <c r="E32" s="34"/>
    </row>
    <row r="33" spans="5:5">
      <c r="E33" s="34"/>
    </row>
    <row r="34" spans="5:5">
      <c r="E34" s="34"/>
    </row>
    <row r="35" spans="5:5">
      <c r="E35" s="34"/>
    </row>
    <row r="36" spans="5:5">
      <c r="E36" s="34"/>
    </row>
    <row r="37" spans="5:5">
      <c r="E37" s="34"/>
    </row>
    <row r="38" spans="5:5">
      <c r="E38" s="34"/>
    </row>
    <row r="39" spans="5:5">
      <c r="E39" s="34"/>
    </row>
    <row r="40" spans="5:5">
      <c r="E40" s="34"/>
    </row>
    <row r="41" spans="5:5">
      <c r="E41" s="34"/>
    </row>
    <row r="42" spans="5:5">
      <c r="E42" s="34"/>
    </row>
    <row r="43" spans="5:5">
      <c r="E43" s="34"/>
    </row>
    <row r="44" spans="5:5">
      <c r="E44" s="34"/>
    </row>
    <row r="45" spans="5:5">
      <c r="E45" s="34"/>
    </row>
    <row r="46" spans="5:5">
      <c r="E46" s="34"/>
    </row>
    <row r="47" spans="5:5">
      <c r="E47" s="34"/>
    </row>
    <row r="48" spans="5:5">
      <c r="E48" s="34"/>
    </row>
  </sheetData>
  <mergeCells count="8">
    <mergeCell ref="A1:E1"/>
    <mergeCell ref="A18:D18"/>
    <mergeCell ref="A19:D19"/>
    <mergeCell ref="A2:D3"/>
    <mergeCell ref="A5:E5"/>
    <mergeCell ref="A8:E8"/>
    <mergeCell ref="B6:B7"/>
    <mergeCell ref="B9:B17"/>
  </mergeCells>
  <pageMargins left="0.25" right="0.25" top="0.75" bottom="0.75" header="0.3" footer="0.3"/>
  <pageSetup paperSize="9" scale="61" orientation="portrait" verticalDpi="200" r:id="rId1"/>
  <colBreaks count="1" manualBreakCount="1">
    <brk id="5" min="1" max="1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59"/>
  <sheetViews>
    <sheetView view="pageBreakPreview" zoomScaleNormal="100" zoomScaleSheetLayoutView="100" workbookViewId="0">
      <selection activeCell="A38" sqref="A38:E38"/>
    </sheetView>
  </sheetViews>
  <sheetFormatPr defaultColWidth="9.140625" defaultRowHeight="12.75"/>
  <cols>
    <col min="1" max="1" width="15" style="3" customWidth="1"/>
    <col min="2" max="2" width="16.5703125" style="3" customWidth="1"/>
    <col min="3" max="3" width="84.28515625" style="8" customWidth="1"/>
    <col min="4" max="4" width="8.140625" style="2" bestFit="1" customWidth="1"/>
    <col min="5" max="5" width="13.42578125" style="14" bestFit="1" customWidth="1"/>
    <col min="6" max="6" width="7.28515625" style="14" hidden="1" customWidth="1"/>
    <col min="7" max="7" width="7.28515625" style="2" customWidth="1"/>
    <col min="8" max="9" width="4.140625" style="2" customWidth="1"/>
    <col min="10" max="16384" width="9.140625" style="2"/>
  </cols>
  <sheetData>
    <row r="1" spans="1:7" ht="164.25" customHeight="1">
      <c r="A1" s="177" t="s">
        <v>733</v>
      </c>
      <c r="B1" s="177"/>
      <c r="C1" s="177"/>
      <c r="D1" s="177"/>
      <c r="E1" s="177"/>
    </row>
    <row r="2" spans="1:7" ht="38.25">
      <c r="A2" s="178" t="s">
        <v>328</v>
      </c>
      <c r="B2" s="178"/>
      <c r="C2" s="178"/>
      <c r="D2" s="178"/>
      <c r="E2" s="67" t="s">
        <v>331</v>
      </c>
      <c r="F2" s="13"/>
    </row>
    <row r="3" spans="1:7" ht="21" customHeight="1">
      <c r="A3" s="165"/>
      <c r="B3" s="165"/>
      <c r="C3" s="165"/>
      <c r="D3" s="165"/>
      <c r="E3" s="69">
        <v>64</v>
      </c>
      <c r="F3" s="13"/>
    </row>
    <row r="4" spans="1:7" ht="25.5">
      <c r="A4" s="29" t="s">
        <v>0</v>
      </c>
      <c r="B4" s="29" t="s">
        <v>384</v>
      </c>
      <c r="C4" s="29" t="s">
        <v>1</v>
      </c>
      <c r="D4" s="29" t="s">
        <v>337</v>
      </c>
      <c r="E4" s="29" t="s">
        <v>336</v>
      </c>
      <c r="F4" s="13"/>
    </row>
    <row r="5" spans="1:7">
      <c r="A5" s="172" t="s">
        <v>271</v>
      </c>
      <c r="B5" s="173"/>
      <c r="C5" s="173"/>
      <c r="D5" s="173"/>
      <c r="E5" s="173"/>
      <c r="F5" s="21"/>
    </row>
    <row r="6" spans="1:7" ht="51">
      <c r="A6" s="29" t="s">
        <v>243</v>
      </c>
      <c r="B6" s="217"/>
      <c r="C6" s="58" t="s">
        <v>272</v>
      </c>
      <c r="D6" s="31">
        <v>765.61200000000008</v>
      </c>
      <c r="E6" s="18">
        <f t="shared" ref="E6:E37" si="0">D6*($E$3+$E$3*1%)</f>
        <v>49489.159680000004</v>
      </c>
      <c r="F6" s="13" t="e">
        <f>#REF!</f>
        <v>#REF!</v>
      </c>
      <c r="G6" s="136"/>
    </row>
    <row r="7" spans="1:7" ht="51">
      <c r="A7" s="35" t="s">
        <v>244</v>
      </c>
      <c r="B7" s="217"/>
      <c r="C7" s="61" t="s">
        <v>273</v>
      </c>
      <c r="D7" s="31">
        <v>886.07372256000008</v>
      </c>
      <c r="E7" s="63">
        <f t="shared" si="0"/>
        <v>57275.805426278406</v>
      </c>
      <c r="F7" s="13" t="e">
        <f>#REF!</f>
        <v>#REF!</v>
      </c>
      <c r="G7" s="136"/>
    </row>
    <row r="8" spans="1:7" ht="51">
      <c r="A8" s="35" t="s">
        <v>422</v>
      </c>
      <c r="B8" s="217"/>
      <c r="C8" s="61" t="s">
        <v>424</v>
      </c>
      <c r="D8" s="31">
        <v>829.87200000000007</v>
      </c>
      <c r="E8" s="63">
        <f t="shared" si="0"/>
        <v>53642.926080000005</v>
      </c>
      <c r="F8" s="13" t="e">
        <f>#REF!</f>
        <v>#REF!</v>
      </c>
      <c r="G8" s="136"/>
    </row>
    <row r="9" spans="1:7" ht="51">
      <c r="A9" s="35" t="s">
        <v>423</v>
      </c>
      <c r="B9" s="216"/>
      <c r="C9" s="61" t="s">
        <v>425</v>
      </c>
      <c r="D9" s="31">
        <v>968.4899999999999</v>
      </c>
      <c r="E9" s="63">
        <f t="shared" si="0"/>
        <v>62603.193599999991</v>
      </c>
      <c r="F9" s="13" t="e">
        <f>#REF!</f>
        <v>#REF!</v>
      </c>
      <c r="G9" s="136"/>
    </row>
    <row r="10" spans="1:7" ht="56.25" customHeight="1">
      <c r="A10" s="29" t="s">
        <v>418</v>
      </c>
      <c r="B10" s="218"/>
      <c r="C10" s="61" t="s">
        <v>419</v>
      </c>
      <c r="D10" s="17">
        <v>1344.87</v>
      </c>
      <c r="E10" s="18">
        <f t="shared" si="0"/>
        <v>86932.396799999988</v>
      </c>
      <c r="F10" s="13" t="e">
        <f>#REF!</f>
        <v>#REF!</v>
      </c>
      <c r="G10" s="136"/>
    </row>
    <row r="11" spans="1:7" ht="51">
      <c r="A11" s="71" t="s">
        <v>426</v>
      </c>
      <c r="B11" s="219"/>
      <c r="C11" s="61" t="s">
        <v>427</v>
      </c>
      <c r="D11" s="31">
        <v>1620.27</v>
      </c>
      <c r="E11" s="18">
        <f t="shared" si="0"/>
        <v>104734.2528</v>
      </c>
      <c r="F11" s="13" t="e">
        <f>#REF!</f>
        <v>#REF!</v>
      </c>
      <c r="G11" s="136"/>
    </row>
    <row r="12" spans="1:7">
      <c r="A12" s="211" t="s">
        <v>216</v>
      </c>
      <c r="B12" s="212"/>
      <c r="C12" s="212"/>
      <c r="D12" s="212"/>
      <c r="E12" s="212"/>
      <c r="F12" s="13" t="e">
        <f>#REF!</f>
        <v>#REF!</v>
      </c>
      <c r="G12" s="136"/>
    </row>
    <row r="13" spans="1:7" ht="25.5">
      <c r="A13" s="29" t="s">
        <v>217</v>
      </c>
      <c r="B13" s="148"/>
      <c r="C13" s="16" t="s">
        <v>220</v>
      </c>
      <c r="D13" s="17">
        <v>364.20658560000004</v>
      </c>
      <c r="E13" s="18">
        <f t="shared" si="0"/>
        <v>23542.313693184002</v>
      </c>
      <c r="F13" s="13" t="e">
        <f>#REF!</f>
        <v>#REF!</v>
      </c>
      <c r="G13" s="136"/>
    </row>
    <row r="14" spans="1:7" ht="25.5">
      <c r="A14" s="29" t="s">
        <v>218</v>
      </c>
      <c r="B14" s="148"/>
      <c r="C14" s="16" t="s">
        <v>222</v>
      </c>
      <c r="D14" s="17">
        <v>459</v>
      </c>
      <c r="E14" s="18">
        <f t="shared" si="0"/>
        <v>29669.760000000002</v>
      </c>
      <c r="F14" s="13" t="e">
        <f>#REF!</f>
        <v>#REF!</v>
      </c>
      <c r="G14" s="136"/>
    </row>
    <row r="15" spans="1:7" ht="25.5">
      <c r="A15" s="37" t="s">
        <v>219</v>
      </c>
      <c r="B15" s="148"/>
      <c r="C15" s="16" t="s">
        <v>221</v>
      </c>
      <c r="D15" s="17">
        <v>622.9415808</v>
      </c>
      <c r="E15" s="18">
        <f t="shared" si="0"/>
        <v>40266.943782912</v>
      </c>
      <c r="F15" s="13" t="e">
        <f>#REF!</f>
        <v>#REF!</v>
      </c>
      <c r="G15" s="136"/>
    </row>
    <row r="16" spans="1:7" ht="15" customHeight="1">
      <c r="A16" s="166" t="s">
        <v>630</v>
      </c>
      <c r="B16" s="166"/>
      <c r="C16" s="166"/>
      <c r="D16" s="166"/>
      <c r="E16" s="166"/>
      <c r="F16" s="166"/>
      <c r="G16" s="136"/>
    </row>
    <row r="17" spans="1:7" ht="53.25" customHeight="1">
      <c r="A17" s="87" t="s">
        <v>591</v>
      </c>
      <c r="B17" s="89"/>
      <c r="C17" s="16" t="s">
        <v>587</v>
      </c>
      <c r="D17" s="17">
        <v>312.12</v>
      </c>
      <c r="E17" s="18">
        <f t="shared" si="0"/>
        <v>20175.436799999999</v>
      </c>
      <c r="F17" s="13" t="e">
        <f>#REF!</f>
        <v>#REF!</v>
      </c>
      <c r="G17" s="136"/>
    </row>
    <row r="18" spans="1:7" ht="50.25" customHeight="1">
      <c r="A18" s="87" t="s">
        <v>603</v>
      </c>
      <c r="B18" s="89"/>
      <c r="C18" s="16" t="s">
        <v>588</v>
      </c>
      <c r="D18" s="17">
        <v>22.95</v>
      </c>
      <c r="E18" s="18">
        <f t="shared" si="0"/>
        <v>1483.4880000000001</v>
      </c>
      <c r="F18" s="13" t="e">
        <f>#REF!</f>
        <v>#REF!</v>
      </c>
      <c r="G18" s="136"/>
    </row>
    <row r="19" spans="1:7" ht="42" customHeight="1">
      <c r="A19" s="87" t="s">
        <v>604</v>
      </c>
      <c r="B19" s="89"/>
      <c r="C19" s="16" t="s">
        <v>589</v>
      </c>
      <c r="D19" s="17">
        <v>18.36</v>
      </c>
      <c r="E19" s="18">
        <f t="shared" si="0"/>
        <v>1186.7903999999999</v>
      </c>
      <c r="F19" s="13" t="e">
        <f>#REF!</f>
        <v>#REF!</v>
      </c>
      <c r="G19" s="136"/>
    </row>
    <row r="20" spans="1:7" ht="68.25" customHeight="1">
      <c r="A20" s="87" t="s">
        <v>602</v>
      </c>
      <c r="B20" s="68"/>
      <c r="C20" s="16" t="s">
        <v>590</v>
      </c>
      <c r="D20" s="17">
        <v>385.56000000000006</v>
      </c>
      <c r="E20" s="18">
        <f t="shared" si="0"/>
        <v>24922.598400000003</v>
      </c>
      <c r="F20" s="13" t="e">
        <f>#REF!</f>
        <v>#REF!</v>
      </c>
      <c r="G20" s="136"/>
    </row>
    <row r="21" spans="1:7">
      <c r="A21" s="211" t="s">
        <v>223</v>
      </c>
      <c r="B21" s="212"/>
      <c r="C21" s="212"/>
      <c r="D21" s="212"/>
      <c r="E21" s="212"/>
      <c r="F21" s="13" t="e">
        <f>#REF!</f>
        <v>#REF!</v>
      </c>
      <c r="G21" s="136"/>
    </row>
    <row r="22" spans="1:7" ht="25.5">
      <c r="A22" s="29" t="s">
        <v>241</v>
      </c>
      <c r="B22" s="213"/>
      <c r="C22" s="16" t="s">
        <v>226</v>
      </c>
      <c r="D22" s="17">
        <v>26.292988800000007</v>
      </c>
      <c r="E22" s="18">
        <f t="shared" si="0"/>
        <v>1699.5787960320004</v>
      </c>
      <c r="F22" s="13" t="e">
        <f>#REF!</f>
        <v>#REF!</v>
      </c>
      <c r="G22" s="136"/>
    </row>
    <row r="23" spans="1:7" ht="25.5">
      <c r="A23" s="29" t="s">
        <v>242</v>
      </c>
      <c r="B23" s="214"/>
      <c r="C23" s="16" t="s">
        <v>227</v>
      </c>
      <c r="D23" s="17">
        <v>30.33806400000001</v>
      </c>
      <c r="E23" s="18">
        <f t="shared" si="0"/>
        <v>1961.0524569600007</v>
      </c>
      <c r="F23" s="13" t="e">
        <f>#REF!</f>
        <v>#REF!</v>
      </c>
      <c r="G23" s="136"/>
    </row>
    <row r="24" spans="1:7" ht="38.25">
      <c r="A24" s="29" t="s">
        <v>239</v>
      </c>
      <c r="B24" s="215"/>
      <c r="C24" s="61" t="s">
        <v>224</v>
      </c>
      <c r="D24" s="17">
        <v>40.392000000000003</v>
      </c>
      <c r="E24" s="18">
        <f t="shared" si="0"/>
        <v>2610.9388800000002</v>
      </c>
      <c r="F24" s="13" t="e">
        <f>#REF!</f>
        <v>#REF!</v>
      </c>
      <c r="G24" s="136"/>
    </row>
    <row r="25" spans="1:7" ht="38.25">
      <c r="A25" s="29" t="s">
        <v>240</v>
      </c>
      <c r="B25" s="216"/>
      <c r="C25" s="61" t="s">
        <v>225</v>
      </c>
      <c r="D25" s="17">
        <v>46.818000000000005</v>
      </c>
      <c r="E25" s="18">
        <f t="shared" si="0"/>
        <v>3026.3155200000006</v>
      </c>
      <c r="F25" s="13" t="e">
        <f>#REF!</f>
        <v>#REF!</v>
      </c>
      <c r="G25" s="136"/>
    </row>
    <row r="26" spans="1:7" ht="25.5">
      <c r="A26" s="29" t="s">
        <v>245</v>
      </c>
      <c r="B26" s="174"/>
      <c r="C26" s="16" t="s">
        <v>228</v>
      </c>
      <c r="D26" s="17">
        <v>55.080000000000005</v>
      </c>
      <c r="E26" s="18">
        <f t="shared" si="0"/>
        <v>3560.3712000000005</v>
      </c>
      <c r="F26" s="13" t="e">
        <f>#REF!</f>
        <v>#REF!</v>
      </c>
      <c r="G26" s="136"/>
    </row>
    <row r="27" spans="1:7" ht="25.5">
      <c r="A27" s="29" t="s">
        <v>229</v>
      </c>
      <c r="B27" s="176"/>
      <c r="C27" s="16" t="s">
        <v>230</v>
      </c>
      <c r="D27" s="17">
        <v>59.67</v>
      </c>
      <c r="E27" s="18">
        <f t="shared" si="0"/>
        <v>3857.0688</v>
      </c>
      <c r="F27" s="13" t="e">
        <f>#REF!</f>
        <v>#REF!</v>
      </c>
      <c r="G27" s="136"/>
    </row>
    <row r="28" spans="1:7">
      <c r="A28" s="146" t="s">
        <v>231</v>
      </c>
      <c r="B28" s="147"/>
      <c r="C28" s="147"/>
      <c r="D28" s="147"/>
      <c r="E28" s="147"/>
      <c r="F28" s="13" t="e">
        <f>#REF!</f>
        <v>#REF!</v>
      </c>
      <c r="G28" s="136"/>
    </row>
    <row r="29" spans="1:7" ht="29.25" customHeight="1">
      <c r="A29" s="29" t="s">
        <v>237</v>
      </c>
      <c r="B29" s="174"/>
      <c r="C29" s="16" t="s">
        <v>232</v>
      </c>
      <c r="D29" s="17">
        <v>34.884</v>
      </c>
      <c r="E29" s="18">
        <f t="shared" si="0"/>
        <v>2254.9017600000002</v>
      </c>
      <c r="F29" s="13" t="e">
        <f>#REF!</f>
        <v>#REF!</v>
      </c>
      <c r="G29" s="136"/>
    </row>
    <row r="30" spans="1:7" ht="29.25" customHeight="1">
      <c r="A30" s="29" t="s">
        <v>238</v>
      </c>
      <c r="B30" s="176"/>
      <c r="C30" s="16" t="s">
        <v>318</v>
      </c>
      <c r="D30" s="17">
        <v>44.982000000000006</v>
      </c>
      <c r="E30" s="18">
        <f t="shared" si="0"/>
        <v>2907.6364800000006</v>
      </c>
      <c r="F30" s="13" t="e">
        <f>#REF!</f>
        <v>#REF!</v>
      </c>
      <c r="G30" s="136"/>
    </row>
    <row r="31" spans="1:7" ht="42.75" customHeight="1">
      <c r="A31" s="29" t="s">
        <v>236</v>
      </c>
      <c r="B31"/>
      <c r="C31" s="16" t="s">
        <v>233</v>
      </c>
      <c r="D31" s="62">
        <v>16.524000000000001</v>
      </c>
      <c r="E31" s="18">
        <f t="shared" si="0"/>
        <v>1068.1113600000001</v>
      </c>
      <c r="F31" s="13" t="e">
        <f>#REF!</f>
        <v>#REF!</v>
      </c>
      <c r="G31" s="136"/>
    </row>
    <row r="32" spans="1:7" ht="42.75" customHeight="1">
      <c r="A32" s="29" t="s">
        <v>702</v>
      </c>
      <c r="B32" s="68"/>
      <c r="C32" s="16" t="s">
        <v>703</v>
      </c>
      <c r="D32" s="17">
        <v>16.524000000000001</v>
      </c>
      <c r="E32" s="18">
        <f t="shared" si="0"/>
        <v>1068.1113600000001</v>
      </c>
      <c r="F32" s="60">
        <v>20</v>
      </c>
      <c r="G32" s="136"/>
    </row>
    <row r="33" spans="1:7">
      <c r="A33" s="146" t="s">
        <v>274</v>
      </c>
      <c r="B33" s="147"/>
      <c r="C33" s="147"/>
      <c r="D33" s="147"/>
      <c r="E33" s="147"/>
      <c r="F33" s="60" t="e">
        <f>#REF!</f>
        <v>#REF!</v>
      </c>
      <c r="G33" s="136"/>
    </row>
    <row r="34" spans="1:7" ht="25.5">
      <c r="A34" s="29" t="s">
        <v>428</v>
      </c>
      <c r="B34" s="155"/>
      <c r="C34" s="16" t="s">
        <v>430</v>
      </c>
      <c r="D34" s="17">
        <v>262.54800000000006</v>
      </c>
      <c r="E34" s="18">
        <f t="shared" si="0"/>
        <v>16971.102720000003</v>
      </c>
      <c r="F34" s="60" t="e">
        <f>#REF!</f>
        <v>#REF!</v>
      </c>
      <c r="G34" s="136"/>
    </row>
    <row r="35" spans="1:7" ht="25.5">
      <c r="A35" s="29" t="s">
        <v>429</v>
      </c>
      <c r="B35" s="156"/>
      <c r="C35" s="16" t="s">
        <v>431</v>
      </c>
      <c r="D35" s="17">
        <v>330.48</v>
      </c>
      <c r="E35" s="18">
        <f t="shared" si="0"/>
        <v>21362.227200000001</v>
      </c>
      <c r="F35" s="60" t="e">
        <f>#REF!</f>
        <v>#REF!</v>
      </c>
      <c r="G35" s="136"/>
    </row>
    <row r="36" spans="1:7" ht="25.5">
      <c r="A36" s="29" t="s">
        <v>234</v>
      </c>
      <c r="B36" s="156"/>
      <c r="C36" s="16" t="s">
        <v>275</v>
      </c>
      <c r="D36" s="17">
        <v>301.10399999999998</v>
      </c>
      <c r="E36" s="18">
        <f t="shared" si="0"/>
        <v>19463.362559999998</v>
      </c>
      <c r="F36" s="14" t="e">
        <f>#REF!</f>
        <v>#REF!</v>
      </c>
      <c r="G36" s="136"/>
    </row>
    <row r="37" spans="1:7" ht="25.5">
      <c r="A37" s="29" t="s">
        <v>235</v>
      </c>
      <c r="B37" s="156"/>
      <c r="C37" s="16" t="s">
        <v>276</v>
      </c>
      <c r="D37" s="17">
        <v>361.69200000000001</v>
      </c>
      <c r="E37" s="18">
        <f t="shared" si="0"/>
        <v>23379.77088</v>
      </c>
      <c r="F37" s="14" t="e">
        <f>#REF!</f>
        <v>#REF!</v>
      </c>
      <c r="G37" s="136"/>
    </row>
    <row r="38" spans="1:7">
      <c r="A38" s="210"/>
      <c r="B38" s="210"/>
      <c r="C38" s="210"/>
      <c r="D38" s="210"/>
      <c r="E38" s="34"/>
    </row>
    <row r="39" spans="1:7">
      <c r="E39" s="34"/>
    </row>
    <row r="40" spans="1:7">
      <c r="E40" s="34"/>
    </row>
    <row r="41" spans="1:7">
      <c r="E41" s="57"/>
    </row>
    <row r="42" spans="1:7">
      <c r="E42" s="34"/>
    </row>
    <row r="43" spans="1:7">
      <c r="E43" s="57"/>
    </row>
    <row r="44" spans="1:7">
      <c r="E44" s="34"/>
    </row>
    <row r="45" spans="1:7">
      <c r="E45" s="57"/>
    </row>
    <row r="46" spans="1:7">
      <c r="E46" s="34"/>
    </row>
    <row r="47" spans="1:7">
      <c r="E47" s="34"/>
    </row>
    <row r="48" spans="1:7">
      <c r="E48" s="34"/>
    </row>
    <row r="49" spans="5:5">
      <c r="E49" s="34"/>
    </row>
    <row r="50" spans="5:5">
      <c r="E50" s="34"/>
    </row>
    <row r="51" spans="5:5">
      <c r="E51" s="34"/>
    </row>
    <row r="52" spans="5:5">
      <c r="E52" s="34"/>
    </row>
    <row r="53" spans="5:5">
      <c r="E53" s="34"/>
    </row>
    <row r="54" spans="5:5">
      <c r="E54" s="34"/>
    </row>
    <row r="55" spans="5:5">
      <c r="E55" s="34"/>
    </row>
    <row r="56" spans="5:5">
      <c r="E56" s="57"/>
    </row>
    <row r="57" spans="5:5">
      <c r="E57" s="34"/>
    </row>
    <row r="58" spans="5:5">
      <c r="E58" s="34"/>
    </row>
    <row r="59" spans="5:5">
      <c r="E59" s="12"/>
    </row>
  </sheetData>
  <mergeCells count="17">
    <mergeCell ref="A16:F16"/>
    <mergeCell ref="B10:B11"/>
    <mergeCell ref="A1:E1"/>
    <mergeCell ref="A38:D38"/>
    <mergeCell ref="B34:B37"/>
    <mergeCell ref="A33:E33"/>
    <mergeCell ref="B29:B30"/>
    <mergeCell ref="A2:D3"/>
    <mergeCell ref="A5:E5"/>
    <mergeCell ref="A12:E12"/>
    <mergeCell ref="A21:E21"/>
    <mergeCell ref="A28:E28"/>
    <mergeCell ref="B13:B15"/>
    <mergeCell ref="B22:B23"/>
    <mergeCell ref="B24:B25"/>
    <mergeCell ref="B26:B27"/>
    <mergeCell ref="B6:B9"/>
  </mergeCells>
  <pageMargins left="0.7" right="0.7" top="0.75" bottom="0.75" header="0.3" footer="0.3"/>
  <pageSetup paperSize="9" scale="55" orientation="portrait" r:id="rId1"/>
  <colBreaks count="1" manualBreakCount="1">
    <brk id="5" min="1" max="3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14"/>
  <sheetViews>
    <sheetView view="pageBreakPreview" zoomScaleNormal="100" workbookViewId="0">
      <selection activeCell="A15" sqref="A15:D15"/>
    </sheetView>
  </sheetViews>
  <sheetFormatPr defaultColWidth="9.140625" defaultRowHeight="12.75"/>
  <cols>
    <col min="1" max="1" width="14.28515625" style="3" customWidth="1"/>
    <col min="2" max="2" width="20" style="3" customWidth="1"/>
    <col min="3" max="3" width="84.28515625" style="7" customWidth="1"/>
    <col min="4" max="4" width="7.85546875" style="9" bestFit="1" customWidth="1"/>
    <col min="5" max="5" width="13.42578125" style="2" hidden="1" customWidth="1"/>
    <col min="6" max="6" width="13.5703125" style="2" hidden="1" customWidth="1"/>
    <col min="7" max="7" width="2.7109375" style="2" hidden="1" customWidth="1"/>
    <col min="8" max="16384" width="9.140625" style="2"/>
  </cols>
  <sheetData>
    <row r="1" spans="1:10" ht="172.5" customHeight="1">
      <c r="A1" s="177" t="s">
        <v>723</v>
      </c>
      <c r="B1" s="177"/>
      <c r="C1" s="177"/>
      <c r="D1" s="177"/>
    </row>
    <row r="2" spans="1:10" ht="38.25">
      <c r="A2" s="178" t="s">
        <v>323</v>
      </c>
      <c r="B2" s="178"/>
      <c r="C2" s="178"/>
      <c r="D2" s="178"/>
      <c r="E2" s="67" t="s">
        <v>331</v>
      </c>
      <c r="F2" s="67" t="s">
        <v>330</v>
      </c>
      <c r="G2" s="14"/>
    </row>
    <row r="3" spans="1:10" ht="21" customHeight="1">
      <c r="A3" s="165"/>
      <c r="B3" s="165"/>
      <c r="C3" s="165"/>
      <c r="D3" s="165"/>
      <c r="E3" s="69">
        <v>0</v>
      </c>
      <c r="F3" s="69">
        <v>7</v>
      </c>
      <c r="G3" s="14"/>
    </row>
    <row r="4" spans="1:10" ht="25.5">
      <c r="A4" s="29" t="s">
        <v>0</v>
      </c>
      <c r="B4" s="29" t="s">
        <v>384</v>
      </c>
      <c r="C4" s="29" t="s">
        <v>1</v>
      </c>
      <c r="D4" s="29" t="s">
        <v>337</v>
      </c>
      <c r="E4" s="29" t="s">
        <v>336</v>
      </c>
      <c r="F4" s="29" t="s">
        <v>335</v>
      </c>
      <c r="G4" s="15"/>
    </row>
    <row r="5" spans="1:10">
      <c r="A5" s="147" t="s">
        <v>49</v>
      </c>
      <c r="B5" s="147"/>
      <c r="C5" s="147"/>
      <c r="D5" s="147"/>
      <c r="E5" s="147"/>
      <c r="F5" s="205"/>
      <c r="G5" s="14">
        <f t="shared" ref="G5:G13" si="0">$F$3</f>
        <v>7</v>
      </c>
    </row>
    <row r="6" spans="1:10" ht="30" customHeight="1">
      <c r="A6" s="29" t="s">
        <v>46</v>
      </c>
      <c r="B6" s="148"/>
      <c r="C6" s="16" t="s">
        <v>6</v>
      </c>
      <c r="D6" s="17">
        <v>2819.2575599999996</v>
      </c>
      <c r="E6" s="18">
        <f t="shared" ref="E6:E14" si="1">D6*($E$3+$E$3*1%)</f>
        <v>0</v>
      </c>
      <c r="F6" s="18">
        <f>E6*(100-G5)/100</f>
        <v>0</v>
      </c>
      <c r="G6" s="14">
        <f t="shared" si="0"/>
        <v>7</v>
      </c>
    </row>
    <row r="7" spans="1:10" ht="41.25" customHeight="1">
      <c r="A7" s="29" t="s">
        <v>47</v>
      </c>
      <c r="B7" s="148"/>
      <c r="C7" s="16" t="s">
        <v>12</v>
      </c>
      <c r="D7" s="17">
        <v>3244.3221599999997</v>
      </c>
      <c r="E7" s="18">
        <f t="shared" si="1"/>
        <v>0</v>
      </c>
      <c r="F7" s="18">
        <f>E7*(100-G6)/100</f>
        <v>0</v>
      </c>
      <c r="G7" s="14">
        <f t="shared" si="0"/>
        <v>7</v>
      </c>
    </row>
    <row r="8" spans="1:10" ht="48" customHeight="1">
      <c r="A8" s="29" t="s">
        <v>162</v>
      </c>
      <c r="B8" s="70"/>
      <c r="C8" s="16" t="s">
        <v>164</v>
      </c>
      <c r="D8" s="17">
        <v>5818.3280640000012</v>
      </c>
      <c r="E8" s="18">
        <f t="shared" si="1"/>
        <v>0</v>
      </c>
      <c r="F8" s="18" t="e">
        <f>E8*(100-#REF!)/100</f>
        <v>#REF!</v>
      </c>
      <c r="G8" s="14">
        <f t="shared" si="0"/>
        <v>7</v>
      </c>
    </row>
    <row r="9" spans="1:10" ht="90.75" customHeight="1">
      <c r="A9" s="29" t="s">
        <v>48</v>
      </c>
      <c r="B9" s="70"/>
      <c r="C9" s="16" t="s">
        <v>163</v>
      </c>
      <c r="D9" s="17">
        <v>5304</v>
      </c>
      <c r="E9" s="18">
        <f t="shared" si="1"/>
        <v>0</v>
      </c>
      <c r="F9" s="18">
        <f>E9*(100-G8)/100</f>
        <v>0</v>
      </c>
      <c r="G9" s="14">
        <f t="shared" si="0"/>
        <v>7</v>
      </c>
    </row>
    <row r="10" spans="1:10">
      <c r="A10" s="147" t="s">
        <v>13</v>
      </c>
      <c r="B10" s="147"/>
      <c r="C10" s="147"/>
      <c r="D10" s="147"/>
      <c r="E10" s="147"/>
      <c r="F10" s="205"/>
      <c r="G10" s="14">
        <f t="shared" si="0"/>
        <v>7</v>
      </c>
    </row>
    <row r="11" spans="1:10" ht="18" customHeight="1">
      <c r="A11" s="35" t="s">
        <v>50</v>
      </c>
      <c r="B11" s="195"/>
      <c r="C11" s="36" t="s">
        <v>17</v>
      </c>
      <c r="D11" s="17">
        <v>590</v>
      </c>
      <c r="E11" s="18">
        <f t="shared" si="1"/>
        <v>0</v>
      </c>
      <c r="F11" s="18">
        <f>E11*(100-G10)/100</f>
        <v>0</v>
      </c>
      <c r="G11" s="14">
        <f t="shared" si="0"/>
        <v>7</v>
      </c>
    </row>
    <row r="12" spans="1:10" ht="20.25" customHeight="1">
      <c r="A12" s="35" t="s">
        <v>51</v>
      </c>
      <c r="B12" s="220"/>
      <c r="C12" s="36" t="s">
        <v>16</v>
      </c>
      <c r="D12" s="17">
        <v>590</v>
      </c>
      <c r="E12" s="18">
        <f t="shared" si="1"/>
        <v>0</v>
      </c>
      <c r="F12" s="18">
        <f>E12*(100-G11)/100</f>
        <v>0</v>
      </c>
      <c r="G12" s="14">
        <f t="shared" si="0"/>
        <v>7</v>
      </c>
    </row>
    <row r="13" spans="1:10">
      <c r="A13" s="35" t="s">
        <v>52</v>
      </c>
      <c r="B13" s="220"/>
      <c r="C13" s="36" t="s">
        <v>15</v>
      </c>
      <c r="D13" s="17">
        <v>590</v>
      </c>
      <c r="E13" s="18">
        <f t="shared" si="1"/>
        <v>0</v>
      </c>
      <c r="F13" s="18">
        <f>E13*(100-G12)/100</f>
        <v>0</v>
      </c>
      <c r="G13" s="14">
        <f t="shared" si="0"/>
        <v>7</v>
      </c>
    </row>
    <row r="14" spans="1:10" ht="87.75" customHeight="1">
      <c r="A14" s="29" t="s">
        <v>53</v>
      </c>
      <c r="B14" s="68"/>
      <c r="C14" s="16" t="s">
        <v>14</v>
      </c>
      <c r="D14" s="17">
        <v>1190</v>
      </c>
      <c r="E14" s="18">
        <f t="shared" si="1"/>
        <v>0</v>
      </c>
      <c r="F14" s="18">
        <f>E14*(100-G13)/100</f>
        <v>0</v>
      </c>
      <c r="G14" s="14"/>
      <c r="J14"/>
    </row>
  </sheetData>
  <mergeCells count="6">
    <mergeCell ref="A1:D1"/>
    <mergeCell ref="A2:D3"/>
    <mergeCell ref="A5:F5"/>
    <mergeCell ref="B11:B13"/>
    <mergeCell ref="B6:B7"/>
    <mergeCell ref="A10:F10"/>
  </mergeCells>
  <phoneticPr fontId="5" type="noConversion"/>
  <pageMargins left="0.39370078740157483" right="0.39370078740157483" top="0.39370078740157483" bottom="0.39370078740157483" header="0" footer="0"/>
  <pageSetup paperSize="9" scale="60" orientation="portrait" r:id="rId1"/>
  <headerFooter alignWithMargins="0"/>
  <colBreaks count="1" manualBreakCount="1">
    <brk id="6" min="1" max="1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47"/>
  <sheetViews>
    <sheetView view="pageBreakPreview" zoomScaleNormal="100" zoomScaleSheetLayoutView="100" workbookViewId="0">
      <selection activeCell="A11" sqref="A11:E11"/>
    </sheetView>
  </sheetViews>
  <sheetFormatPr defaultColWidth="9.140625" defaultRowHeight="12.75"/>
  <cols>
    <col min="1" max="1" width="14.28515625" style="3" customWidth="1"/>
    <col min="2" max="2" width="15.85546875" style="3" customWidth="1"/>
    <col min="3" max="3" width="84.28515625" style="12" customWidth="1"/>
    <col min="4" max="4" width="9.7109375" style="2" bestFit="1" customWidth="1"/>
    <col min="5" max="5" width="19" style="14" customWidth="1"/>
    <col min="6" max="6" width="3" style="14" hidden="1" customWidth="1"/>
    <col min="7" max="13" width="4.140625" style="12" customWidth="1"/>
    <col min="14" max="16384" width="9.140625" style="12"/>
  </cols>
  <sheetData>
    <row r="1" spans="1:9" ht="172.5" customHeight="1">
      <c r="A1" s="177" t="s">
        <v>734</v>
      </c>
      <c r="B1" s="177"/>
      <c r="C1" s="177"/>
      <c r="D1" s="177"/>
      <c r="E1" s="177"/>
    </row>
    <row r="2" spans="1:9" ht="25.5">
      <c r="A2" s="178" t="s">
        <v>327</v>
      </c>
      <c r="B2" s="178"/>
      <c r="C2" s="178"/>
      <c r="D2" s="178"/>
      <c r="E2" s="67" t="s">
        <v>331</v>
      </c>
      <c r="F2" s="13"/>
    </row>
    <row r="3" spans="1:9" ht="21" customHeight="1">
      <c r="A3" s="165"/>
      <c r="B3" s="165"/>
      <c r="C3" s="165"/>
      <c r="D3" s="165"/>
      <c r="E3" s="69">
        <v>64</v>
      </c>
      <c r="F3" s="13"/>
    </row>
    <row r="4" spans="1:9" ht="25.5">
      <c r="A4" s="29" t="s">
        <v>0</v>
      </c>
      <c r="B4" s="29" t="s">
        <v>384</v>
      </c>
      <c r="C4" s="29" t="s">
        <v>1</v>
      </c>
      <c r="D4" s="46" t="s">
        <v>337</v>
      </c>
      <c r="E4" s="29" t="s">
        <v>336</v>
      </c>
      <c r="F4" s="13"/>
    </row>
    <row r="5" spans="1:9" ht="16.5" customHeight="1">
      <c r="A5" s="221" t="s">
        <v>296</v>
      </c>
      <c r="B5" s="222"/>
      <c r="C5" s="222"/>
      <c r="D5" s="222"/>
      <c r="E5" s="222"/>
      <c r="F5" s="21"/>
    </row>
    <row r="6" spans="1:9" ht="59.25" customHeight="1">
      <c r="A6" s="29" t="s">
        <v>594</v>
      </c>
      <c r="B6"/>
      <c r="C6" s="58" t="s">
        <v>285</v>
      </c>
      <c r="D6" s="17">
        <v>99.960000000000008</v>
      </c>
      <c r="E6" s="18">
        <f>D6*($E$3+$E$3*1%)</f>
        <v>6461.4144000000006</v>
      </c>
      <c r="F6" s="13" t="e">
        <f>#REF!</f>
        <v>#REF!</v>
      </c>
      <c r="G6" s="135"/>
    </row>
    <row r="7" spans="1:9" ht="74.25" customHeight="1">
      <c r="A7" s="29" t="s">
        <v>595</v>
      </c>
      <c r="B7"/>
      <c r="C7" s="58" t="s">
        <v>286</v>
      </c>
      <c r="D7" s="17">
        <v>432.37800000000004</v>
      </c>
      <c r="E7" s="18">
        <f>D7*($E$3+$E$3*1%)</f>
        <v>27948.913920000003</v>
      </c>
      <c r="F7" s="13" t="e">
        <f>#REF!</f>
        <v>#REF!</v>
      </c>
      <c r="G7" s="135"/>
    </row>
    <row r="8" spans="1:9" ht="38.25">
      <c r="A8" s="29" t="s">
        <v>596</v>
      </c>
      <c r="B8" s="223"/>
      <c r="C8" s="64" t="s">
        <v>287</v>
      </c>
      <c r="D8" s="17">
        <v>401.166</v>
      </c>
      <c r="E8" s="18">
        <f>D8*($E$3+$E$3*1%)</f>
        <v>25931.37024</v>
      </c>
      <c r="F8" s="13" t="e">
        <f>#REF!</f>
        <v>#REF!</v>
      </c>
      <c r="G8" s="135"/>
      <c r="I8"/>
    </row>
    <row r="9" spans="1:9" ht="38.25">
      <c r="A9" s="65" t="s">
        <v>593</v>
      </c>
      <c r="B9" s="201"/>
      <c r="C9" s="58" t="s">
        <v>288</v>
      </c>
      <c r="D9" s="17">
        <v>426.87</v>
      </c>
      <c r="E9" s="18">
        <f>D9*($E$3+$E$3*1%)</f>
        <v>27592.876800000002</v>
      </c>
      <c r="F9" s="13" t="e">
        <f>#REF!</f>
        <v>#REF!</v>
      </c>
      <c r="G9" s="135"/>
    </row>
    <row r="10" spans="1:9" ht="38.25">
      <c r="A10" s="66" t="s">
        <v>597</v>
      </c>
      <c r="B10" s="145"/>
      <c r="C10" s="61" t="s">
        <v>289</v>
      </c>
      <c r="D10" s="62">
        <v>451.65600000000006</v>
      </c>
      <c r="E10" s="63">
        <f>D10*($E$3+$E$3*1%)</f>
        <v>29195.043840000006</v>
      </c>
      <c r="F10" s="13" t="e">
        <f>#REF!</f>
        <v>#REF!</v>
      </c>
      <c r="G10" s="135"/>
    </row>
    <row r="11" spans="1:9">
      <c r="E11" s="12"/>
    </row>
    <row r="12" spans="1:9">
      <c r="E12" s="34"/>
    </row>
    <row r="13" spans="1:9">
      <c r="E13" s="34"/>
    </row>
    <row r="14" spans="1:9">
      <c r="E14" s="34"/>
    </row>
    <row r="15" spans="1:9">
      <c r="E15" s="34"/>
    </row>
    <row r="16" spans="1:9">
      <c r="E16" s="34"/>
    </row>
    <row r="17" spans="5:5">
      <c r="E17" s="34"/>
    </row>
    <row r="18" spans="5:5">
      <c r="E18" s="12"/>
    </row>
    <row r="19" spans="5:5">
      <c r="E19" s="34"/>
    </row>
    <row r="20" spans="5:5">
      <c r="E20" s="34"/>
    </row>
    <row r="21" spans="5:5">
      <c r="E21" s="34"/>
    </row>
    <row r="22" spans="5:5">
      <c r="E22" s="12"/>
    </row>
    <row r="23" spans="5:5">
      <c r="E23" s="34"/>
    </row>
    <row r="24" spans="5:5">
      <c r="E24" s="34"/>
    </row>
    <row r="25" spans="5:5">
      <c r="E25" s="12"/>
    </row>
    <row r="26" spans="5:5">
      <c r="E26" s="34"/>
    </row>
    <row r="27" spans="5:5">
      <c r="E27" s="34"/>
    </row>
    <row r="28" spans="5:5">
      <c r="E28" s="34"/>
    </row>
    <row r="29" spans="5:5">
      <c r="E29" s="57"/>
    </row>
    <row r="30" spans="5:5">
      <c r="E30" s="34"/>
    </row>
    <row r="31" spans="5:5">
      <c r="E31" s="57"/>
    </row>
    <row r="32" spans="5:5">
      <c r="E32" s="34"/>
    </row>
    <row r="33" spans="5:5">
      <c r="E33" s="57"/>
    </row>
    <row r="34" spans="5:5">
      <c r="E34" s="34"/>
    </row>
    <row r="35" spans="5:5">
      <c r="E35" s="34"/>
    </row>
    <row r="36" spans="5:5">
      <c r="E36" s="34"/>
    </row>
    <row r="37" spans="5:5">
      <c r="E37" s="34"/>
    </row>
    <row r="38" spans="5:5">
      <c r="E38" s="34"/>
    </row>
    <row r="39" spans="5:5">
      <c r="E39" s="34"/>
    </row>
    <row r="40" spans="5:5">
      <c r="E40" s="34"/>
    </row>
    <row r="41" spans="5:5">
      <c r="E41" s="34"/>
    </row>
    <row r="42" spans="5:5">
      <c r="E42" s="34"/>
    </row>
    <row r="43" spans="5:5">
      <c r="E43" s="34"/>
    </row>
    <row r="44" spans="5:5">
      <c r="E44" s="57"/>
    </row>
    <row r="45" spans="5:5">
      <c r="E45" s="34"/>
    </row>
    <row r="46" spans="5:5">
      <c r="E46" s="34"/>
    </row>
    <row r="47" spans="5:5">
      <c r="E47" s="12"/>
    </row>
  </sheetData>
  <mergeCells count="4">
    <mergeCell ref="A5:E5"/>
    <mergeCell ref="A2:D3"/>
    <mergeCell ref="B8:B10"/>
    <mergeCell ref="A1:E1"/>
  </mergeCells>
  <pageMargins left="0.7" right="0.7" top="0.75" bottom="0.75" header="0.3" footer="0.3"/>
  <pageSetup paperSize="9" scale="53" orientation="portrait" r:id="rId1"/>
  <colBreaks count="2" manualBreakCount="2">
    <brk id="5" min="1" max="10" man="1"/>
    <brk id="6" min="1" max="10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67"/>
  <sheetViews>
    <sheetView view="pageBreakPreview" zoomScaleNormal="100" zoomScaleSheetLayoutView="100" workbookViewId="0">
      <selection activeCell="E35" sqref="E35"/>
    </sheetView>
  </sheetViews>
  <sheetFormatPr defaultColWidth="9.140625" defaultRowHeight="12.75"/>
  <cols>
    <col min="1" max="1" width="14.28515625" style="3" customWidth="1"/>
    <col min="2" max="2" width="30.85546875" style="3" customWidth="1"/>
    <col min="3" max="3" width="77.42578125" style="12" bestFit="1" customWidth="1"/>
    <col min="4" max="4" width="7.42578125" style="2" customWidth="1"/>
    <col min="5" max="5" width="13.42578125" style="14" customWidth="1"/>
    <col min="6" max="6" width="3" style="14" hidden="1" customWidth="1"/>
    <col min="7" max="7" width="15.42578125" style="74" customWidth="1"/>
    <col min="8" max="8" width="13.7109375" style="77" customWidth="1"/>
    <col min="9" max="13" width="4.140625" style="12" customWidth="1"/>
    <col min="14" max="16384" width="9.140625" style="12"/>
  </cols>
  <sheetData>
    <row r="1" spans="1:8" ht="144.75" customHeight="1">
      <c r="A1" s="177" t="s">
        <v>735</v>
      </c>
      <c r="B1" s="177"/>
      <c r="C1" s="177"/>
      <c r="D1" s="177"/>
      <c r="E1" s="177"/>
      <c r="F1" s="177"/>
      <c r="G1" s="177"/>
      <c r="H1" s="177"/>
    </row>
    <row r="2" spans="1:8" ht="38.25">
      <c r="A2" s="178" t="s">
        <v>445</v>
      </c>
      <c r="B2" s="178"/>
      <c r="C2" s="178"/>
      <c r="D2" s="178"/>
      <c r="E2" s="67" t="s">
        <v>331</v>
      </c>
      <c r="F2" s="13"/>
      <c r="G2" s="80" t="s">
        <v>492</v>
      </c>
      <c r="H2" s="80" t="s">
        <v>493</v>
      </c>
    </row>
    <row r="3" spans="1:8" ht="21" customHeight="1">
      <c r="A3" s="165"/>
      <c r="B3" s="165"/>
      <c r="C3" s="165"/>
      <c r="D3" s="165"/>
      <c r="E3" s="69">
        <v>64</v>
      </c>
      <c r="F3" s="13"/>
      <c r="G3" s="81">
        <v>1</v>
      </c>
      <c r="H3" s="81">
        <v>4</v>
      </c>
    </row>
    <row r="4" spans="1:8" ht="25.5">
      <c r="A4" s="29" t="s">
        <v>0</v>
      </c>
      <c r="B4" s="29" t="s">
        <v>384</v>
      </c>
      <c r="C4" s="29" t="s">
        <v>1</v>
      </c>
      <c r="D4" s="46" t="s">
        <v>337</v>
      </c>
      <c r="E4" s="29" t="s">
        <v>336</v>
      </c>
      <c r="F4" s="13"/>
      <c r="G4" s="75" t="s">
        <v>494</v>
      </c>
      <c r="H4" s="78" t="s">
        <v>495</v>
      </c>
    </row>
    <row r="5" spans="1:8">
      <c r="A5" s="224" t="s">
        <v>496</v>
      </c>
      <c r="B5" s="225"/>
      <c r="C5" s="225"/>
      <c r="D5" s="225"/>
      <c r="E5" s="225"/>
      <c r="F5" s="225"/>
      <c r="G5" s="225"/>
      <c r="H5" s="226"/>
    </row>
    <row r="6" spans="1:8" ht="89.25" customHeight="1">
      <c r="A6" s="29" t="s">
        <v>461</v>
      </c>
      <c r="B6" s="68"/>
      <c r="C6" s="41" t="s">
        <v>463</v>
      </c>
      <c r="D6" s="17">
        <v>647</v>
      </c>
      <c r="E6" s="18">
        <f t="shared" ref="E6:E30" si="0">D6*($E$3+$E$3*1%)</f>
        <v>41822.080000000002</v>
      </c>
      <c r="F6" s="13" t="e">
        <f>#REF!</f>
        <v>#REF!</v>
      </c>
      <c r="G6" s="76">
        <f>H3</f>
        <v>4</v>
      </c>
      <c r="H6" s="79">
        <f t="shared" ref="H6:H16" si="1">D6*G6</f>
        <v>2588</v>
      </c>
    </row>
    <row r="7" spans="1:8" ht="59.25" customHeight="1">
      <c r="A7" s="29" t="s">
        <v>466</v>
      </c>
      <c r="B7" s="68"/>
      <c r="C7" s="41" t="s">
        <v>464</v>
      </c>
      <c r="D7" s="17">
        <v>33</v>
      </c>
      <c r="E7" s="18">
        <f t="shared" si="0"/>
        <v>2133.12</v>
      </c>
      <c r="F7" s="13" t="e">
        <f>#REF!</f>
        <v>#REF!</v>
      </c>
      <c r="G7" s="76">
        <f>H3</f>
        <v>4</v>
      </c>
      <c r="H7" s="79">
        <f t="shared" si="1"/>
        <v>132</v>
      </c>
    </row>
    <row r="8" spans="1:8" ht="76.5" customHeight="1">
      <c r="A8" s="29" t="s">
        <v>467</v>
      </c>
      <c r="B8" s="68"/>
      <c r="C8" s="41" t="s">
        <v>465</v>
      </c>
      <c r="D8" s="17">
        <v>438</v>
      </c>
      <c r="E8" s="18">
        <f t="shared" si="0"/>
        <v>28312.32</v>
      </c>
      <c r="F8" s="13" t="e">
        <f>#REF!</f>
        <v>#REF!</v>
      </c>
      <c r="G8" s="76">
        <f>H3*G3</f>
        <v>4</v>
      </c>
      <c r="H8" s="79">
        <f t="shared" si="1"/>
        <v>1752</v>
      </c>
    </row>
    <row r="9" spans="1:8" ht="43.5" customHeight="1">
      <c r="A9" s="37" t="s">
        <v>468</v>
      </c>
      <c r="B9" s="29"/>
      <c r="C9" s="41" t="s">
        <v>447</v>
      </c>
      <c r="D9" s="17">
        <v>84</v>
      </c>
      <c r="E9" s="18">
        <f t="shared" si="0"/>
        <v>5429.76</v>
      </c>
      <c r="F9" s="13" t="e">
        <f>#REF!</f>
        <v>#REF!</v>
      </c>
      <c r="G9" s="76">
        <f>G3*H3</f>
        <v>4</v>
      </c>
      <c r="H9" s="79">
        <f t="shared" si="1"/>
        <v>336</v>
      </c>
    </row>
    <row r="10" spans="1:8" ht="53.25" customHeight="1">
      <c r="A10" s="37" t="s">
        <v>469</v>
      </c>
      <c r="B10" s="29"/>
      <c r="C10" s="41" t="s">
        <v>448</v>
      </c>
      <c r="D10" s="17">
        <v>15</v>
      </c>
      <c r="E10" s="18">
        <f t="shared" si="0"/>
        <v>969.6</v>
      </c>
      <c r="F10" s="13" t="e">
        <f>#REF!</f>
        <v>#REF!</v>
      </c>
      <c r="G10" s="76">
        <f>G3*H3</f>
        <v>4</v>
      </c>
      <c r="H10" s="79">
        <f t="shared" si="1"/>
        <v>60</v>
      </c>
    </row>
    <row r="11" spans="1:8" ht="55.5" customHeight="1">
      <c r="A11" s="37" t="s">
        <v>470</v>
      </c>
      <c r="B11" s="29"/>
      <c r="C11" s="41" t="s">
        <v>449</v>
      </c>
      <c r="D11" s="17">
        <v>175</v>
      </c>
      <c r="E11" s="18">
        <f t="shared" si="0"/>
        <v>11312</v>
      </c>
      <c r="F11" s="13" t="e">
        <f>#REF!</f>
        <v>#REF!</v>
      </c>
      <c r="G11" s="76">
        <f>G3</f>
        <v>1</v>
      </c>
      <c r="H11" s="79">
        <f t="shared" si="1"/>
        <v>175</v>
      </c>
    </row>
    <row r="12" spans="1:8" ht="55.5" customHeight="1">
      <c r="A12" s="37" t="s">
        <v>471</v>
      </c>
      <c r="B12" s="29"/>
      <c r="C12" s="41" t="s">
        <v>450</v>
      </c>
      <c r="D12" s="17">
        <v>344</v>
      </c>
      <c r="E12" s="18">
        <f t="shared" si="0"/>
        <v>22236.16</v>
      </c>
      <c r="F12" s="13" t="e">
        <f>#REF!</f>
        <v>#REF!</v>
      </c>
      <c r="G12" s="76">
        <f>G3*H3</f>
        <v>4</v>
      </c>
      <c r="H12" s="79">
        <f t="shared" si="1"/>
        <v>1376</v>
      </c>
    </row>
    <row r="13" spans="1:8" ht="60.75" customHeight="1">
      <c r="A13" s="37" t="s">
        <v>472</v>
      </c>
      <c r="B13" s="29"/>
      <c r="C13" s="41" t="s">
        <v>451</v>
      </c>
      <c r="D13" s="17">
        <v>721</v>
      </c>
      <c r="E13" s="18">
        <f t="shared" si="0"/>
        <v>46605.440000000002</v>
      </c>
      <c r="F13" s="13" t="e">
        <f>#REF!</f>
        <v>#REF!</v>
      </c>
      <c r="G13" s="76">
        <f>G3</f>
        <v>1</v>
      </c>
      <c r="H13" s="79">
        <f t="shared" si="1"/>
        <v>721</v>
      </c>
    </row>
    <row r="14" spans="1:8" ht="50.25" customHeight="1">
      <c r="A14" s="37" t="s">
        <v>473</v>
      </c>
      <c r="B14" s="29"/>
      <c r="C14" s="41" t="s">
        <v>474</v>
      </c>
      <c r="D14" s="17">
        <v>14</v>
      </c>
      <c r="E14" s="18">
        <f t="shared" si="0"/>
        <v>904.96</v>
      </c>
      <c r="F14" s="13" t="e">
        <f>#REF!</f>
        <v>#REF!</v>
      </c>
      <c r="G14" s="76">
        <f>G3*H3+1</f>
        <v>5</v>
      </c>
      <c r="H14" s="79">
        <f t="shared" si="1"/>
        <v>70</v>
      </c>
    </row>
    <row r="15" spans="1:8" ht="75.75" customHeight="1">
      <c r="A15" s="37" t="s">
        <v>476</v>
      </c>
      <c r="B15" s="29"/>
      <c r="C15" s="41" t="s">
        <v>489</v>
      </c>
      <c r="D15" s="17">
        <v>33</v>
      </c>
      <c r="E15" s="18">
        <f t="shared" si="0"/>
        <v>2133.12</v>
      </c>
      <c r="F15" s="13" t="e">
        <f>#REF!</f>
        <v>#REF!</v>
      </c>
      <c r="G15" s="76">
        <f>G3*H3+1</f>
        <v>5</v>
      </c>
      <c r="H15" s="79">
        <f t="shared" si="1"/>
        <v>165</v>
      </c>
    </row>
    <row r="16" spans="1:8" ht="62.25" customHeight="1">
      <c r="A16" s="73" t="s">
        <v>477</v>
      </c>
      <c r="B16" s="41"/>
      <c r="C16" s="16" t="s">
        <v>497</v>
      </c>
      <c r="D16" s="17">
        <v>19</v>
      </c>
      <c r="E16" s="18">
        <f t="shared" si="0"/>
        <v>1228.1600000000001</v>
      </c>
      <c r="F16" s="13" t="e">
        <f>#REF!</f>
        <v>#REF!</v>
      </c>
      <c r="G16" s="76">
        <f>G12+1</f>
        <v>5</v>
      </c>
      <c r="H16" s="79">
        <f t="shared" si="1"/>
        <v>95</v>
      </c>
    </row>
    <row r="17" spans="1:8" ht="15.75" customHeight="1">
      <c r="A17" s="227" t="s">
        <v>498</v>
      </c>
      <c r="B17" s="228"/>
      <c r="C17" s="228"/>
      <c r="D17" s="228"/>
      <c r="E17" s="228"/>
      <c r="F17" s="228"/>
      <c r="G17" s="229"/>
      <c r="H17" s="82">
        <f>SUM(H6:H16)</f>
        <v>7470</v>
      </c>
    </row>
    <row r="18" spans="1:8">
      <c r="A18" s="230" t="s">
        <v>499</v>
      </c>
      <c r="B18" s="231"/>
      <c r="C18" s="231"/>
      <c r="D18" s="231"/>
      <c r="E18" s="231"/>
      <c r="F18" s="231"/>
      <c r="G18" s="231"/>
      <c r="H18" s="232"/>
    </row>
    <row r="19" spans="1:8" ht="93" customHeight="1">
      <c r="A19" s="29" t="s">
        <v>460</v>
      </c>
      <c r="B19" s="68"/>
      <c r="C19" s="41" t="s">
        <v>463</v>
      </c>
      <c r="D19" s="17">
        <v>1346.4</v>
      </c>
      <c r="E19" s="18">
        <f>D19*($E$3+$E$3*1%)</f>
        <v>87031.296000000002</v>
      </c>
      <c r="F19" s="13" t="e">
        <f>#REF!</f>
        <v>#REF!</v>
      </c>
      <c r="G19" s="76">
        <v>0</v>
      </c>
      <c r="H19" s="79">
        <f t="shared" ref="H19:H30" si="2">D19*G19</f>
        <v>0</v>
      </c>
    </row>
    <row r="20" spans="1:8" ht="75.75" customHeight="1">
      <c r="A20" s="29" t="s">
        <v>462</v>
      </c>
      <c r="B20" s="68"/>
      <c r="C20" s="41" t="s">
        <v>483</v>
      </c>
      <c r="D20" s="17">
        <v>3355</v>
      </c>
      <c r="E20" s="18">
        <f>D20*($E$3+$E$3*1%)</f>
        <v>216867.20000000001</v>
      </c>
      <c r="F20" s="13" t="e">
        <f>#REF!</f>
        <v>#REF!</v>
      </c>
      <c r="G20" s="76">
        <v>0</v>
      </c>
      <c r="H20" s="79">
        <f t="shared" si="2"/>
        <v>0</v>
      </c>
    </row>
    <row r="21" spans="1:8" ht="42" customHeight="1">
      <c r="A21" s="37" t="s">
        <v>478</v>
      </c>
      <c r="B21" s="29"/>
      <c r="C21" s="41" t="s">
        <v>475</v>
      </c>
      <c r="D21" s="17">
        <v>15.3</v>
      </c>
      <c r="E21" s="18">
        <f>D21*($E$3+$E$3*1%)</f>
        <v>988.99200000000008</v>
      </c>
      <c r="F21" s="13" t="e">
        <f>#REF!</f>
        <v>#REF!</v>
      </c>
      <c r="G21" s="76">
        <v>0</v>
      </c>
      <c r="H21" s="79">
        <f t="shared" si="2"/>
        <v>0</v>
      </c>
    </row>
    <row r="22" spans="1:8" ht="45.75" customHeight="1">
      <c r="A22" s="37" t="s">
        <v>456</v>
      </c>
      <c r="B22" s="29"/>
      <c r="C22" s="41" t="s">
        <v>490</v>
      </c>
      <c r="D22" s="17">
        <v>13</v>
      </c>
      <c r="E22" s="18">
        <f t="shared" si="0"/>
        <v>840.32</v>
      </c>
      <c r="F22" s="13" t="e">
        <f>#REF!</f>
        <v>#REF!</v>
      </c>
      <c r="G22" s="76">
        <v>0</v>
      </c>
      <c r="H22" s="79">
        <f t="shared" si="2"/>
        <v>0</v>
      </c>
    </row>
    <row r="23" spans="1:8" ht="52.5" customHeight="1">
      <c r="A23" s="37" t="s">
        <v>455</v>
      </c>
      <c r="B23" s="29"/>
      <c r="C23" s="41" t="s">
        <v>488</v>
      </c>
      <c r="D23" s="17">
        <v>30</v>
      </c>
      <c r="E23" s="18">
        <f t="shared" si="0"/>
        <v>1939.2</v>
      </c>
      <c r="F23" s="13" t="e">
        <f>#REF!</f>
        <v>#REF!</v>
      </c>
      <c r="G23" s="76">
        <v>0</v>
      </c>
      <c r="H23" s="79">
        <f t="shared" si="2"/>
        <v>0</v>
      </c>
    </row>
    <row r="24" spans="1:8" ht="47.25" customHeight="1">
      <c r="A24" s="37" t="s">
        <v>457</v>
      </c>
      <c r="B24" s="29"/>
      <c r="C24" s="41" t="s">
        <v>491</v>
      </c>
      <c r="D24" s="17">
        <v>48.5</v>
      </c>
      <c r="E24" s="18">
        <f t="shared" si="0"/>
        <v>3135.04</v>
      </c>
      <c r="F24" s="13" t="e">
        <f>#REF!</f>
        <v>#REF!</v>
      </c>
      <c r="G24" s="13">
        <v>0</v>
      </c>
      <c r="H24" s="79">
        <f t="shared" si="2"/>
        <v>0</v>
      </c>
    </row>
    <row r="25" spans="1:8" ht="36" customHeight="1">
      <c r="A25" s="37" t="s">
        <v>458</v>
      </c>
      <c r="B25" s="29"/>
      <c r="C25" s="41" t="s">
        <v>500</v>
      </c>
      <c r="D25" s="17">
        <v>46</v>
      </c>
      <c r="E25" s="18">
        <f t="shared" si="0"/>
        <v>2973.44</v>
      </c>
      <c r="F25" s="13" t="e">
        <f>#REF!</f>
        <v>#REF!</v>
      </c>
      <c r="G25" s="13">
        <v>0</v>
      </c>
      <c r="H25" s="79">
        <f t="shared" si="2"/>
        <v>0</v>
      </c>
    </row>
    <row r="26" spans="1:8" ht="39" customHeight="1">
      <c r="A26" s="37" t="s">
        <v>459</v>
      </c>
      <c r="B26" s="29"/>
      <c r="C26" s="41"/>
      <c r="D26" s="17">
        <v>38.25</v>
      </c>
      <c r="E26" s="18">
        <f t="shared" si="0"/>
        <v>2472.48</v>
      </c>
      <c r="F26" s="13" t="e">
        <f>#REF!</f>
        <v>#REF!</v>
      </c>
      <c r="G26" s="13">
        <v>0</v>
      </c>
      <c r="H26" s="79">
        <f t="shared" si="2"/>
        <v>0</v>
      </c>
    </row>
    <row r="27" spans="1:8" ht="45.75" customHeight="1">
      <c r="A27" s="37" t="s">
        <v>479</v>
      </c>
      <c r="B27" s="29"/>
      <c r="C27" s="41" t="s">
        <v>485</v>
      </c>
      <c r="D27" s="17">
        <v>4</v>
      </c>
      <c r="E27" s="18">
        <f t="shared" si="0"/>
        <v>258.56</v>
      </c>
      <c r="F27" s="13" t="e">
        <f>#REF!</f>
        <v>#REF!</v>
      </c>
      <c r="G27" s="13">
        <v>0</v>
      </c>
      <c r="H27" s="79">
        <f t="shared" si="2"/>
        <v>0</v>
      </c>
    </row>
    <row r="28" spans="1:8" ht="29.25" customHeight="1">
      <c r="A28" s="37" t="s">
        <v>480</v>
      </c>
      <c r="B28" s="29"/>
      <c r="C28" s="41" t="s">
        <v>486</v>
      </c>
      <c r="D28" s="17">
        <v>30</v>
      </c>
      <c r="E28" s="18">
        <f t="shared" si="0"/>
        <v>1939.2</v>
      </c>
      <c r="F28" s="13" t="e">
        <f>#REF!</f>
        <v>#REF!</v>
      </c>
      <c r="G28" s="13">
        <v>0</v>
      </c>
      <c r="H28" s="79">
        <f t="shared" si="2"/>
        <v>0</v>
      </c>
    </row>
    <row r="29" spans="1:8" ht="42" customHeight="1">
      <c r="A29" s="37" t="s">
        <v>481</v>
      </c>
      <c r="B29" s="29"/>
      <c r="C29" s="41" t="s">
        <v>484</v>
      </c>
      <c r="D29" s="17">
        <v>140</v>
      </c>
      <c r="E29" s="18">
        <f t="shared" si="0"/>
        <v>9049.6</v>
      </c>
      <c r="F29" s="13" t="e">
        <f>#REF!</f>
        <v>#REF!</v>
      </c>
      <c r="G29" s="13">
        <v>0</v>
      </c>
      <c r="H29" s="79">
        <f t="shared" si="2"/>
        <v>0</v>
      </c>
    </row>
    <row r="30" spans="1:8" ht="60.75" customHeight="1">
      <c r="A30" s="37" t="s">
        <v>482</v>
      </c>
      <c r="B30" s="29"/>
      <c r="C30" s="41" t="s">
        <v>487</v>
      </c>
      <c r="D30" s="17">
        <v>813</v>
      </c>
      <c r="E30" s="18">
        <f t="shared" si="0"/>
        <v>52552.32</v>
      </c>
      <c r="F30" s="13" t="e">
        <f>#REF!</f>
        <v>#REF!</v>
      </c>
      <c r="G30" s="13">
        <v>0</v>
      </c>
      <c r="H30" s="79">
        <f t="shared" si="2"/>
        <v>0</v>
      </c>
    </row>
    <row r="31" spans="1:8" ht="60.75" customHeight="1">
      <c r="A31" s="233" t="s">
        <v>501</v>
      </c>
      <c r="B31" s="234"/>
      <c r="C31" s="234"/>
      <c r="D31" s="234"/>
      <c r="E31" s="234"/>
      <c r="F31" s="234"/>
      <c r="G31" s="235"/>
      <c r="H31" s="79">
        <f>SUM(H19:H30,H6:H16)</f>
        <v>7470</v>
      </c>
    </row>
    <row r="32" spans="1:8">
      <c r="E32" s="34"/>
    </row>
    <row r="33" spans="5:5">
      <c r="E33" s="34"/>
    </row>
    <row r="34" spans="5:5">
      <c r="E34" s="34"/>
    </row>
    <row r="35" spans="5:5">
      <c r="E35" s="34"/>
    </row>
    <row r="36" spans="5:5">
      <c r="E36" s="34"/>
    </row>
    <row r="37" spans="5:5">
      <c r="E37" s="34"/>
    </row>
    <row r="38" spans="5:5">
      <c r="E38" s="12"/>
    </row>
    <row r="39" spans="5:5">
      <c r="E39" s="34"/>
    </row>
    <row r="40" spans="5:5">
      <c r="E40" s="34"/>
    </row>
    <row r="41" spans="5:5">
      <c r="E41" s="34"/>
    </row>
    <row r="42" spans="5:5">
      <c r="E42" s="12"/>
    </row>
    <row r="43" spans="5:5">
      <c r="E43" s="34"/>
    </row>
    <row r="44" spans="5:5">
      <c r="E44" s="34"/>
    </row>
    <row r="45" spans="5:5">
      <c r="E45" s="12"/>
    </row>
    <row r="46" spans="5:5">
      <c r="E46" s="34"/>
    </row>
    <row r="47" spans="5:5">
      <c r="E47" s="34"/>
    </row>
    <row r="48" spans="5:5">
      <c r="E48" s="34"/>
    </row>
    <row r="49" spans="5:5">
      <c r="E49" s="57"/>
    </row>
    <row r="50" spans="5:5">
      <c r="E50" s="34"/>
    </row>
    <row r="51" spans="5:5">
      <c r="E51" s="57"/>
    </row>
    <row r="52" spans="5:5">
      <c r="E52" s="34"/>
    </row>
    <row r="53" spans="5:5">
      <c r="E53" s="57"/>
    </row>
    <row r="54" spans="5:5">
      <c r="E54" s="34"/>
    </row>
    <row r="55" spans="5:5">
      <c r="E55" s="34"/>
    </row>
    <row r="56" spans="5:5">
      <c r="E56" s="34"/>
    </row>
    <row r="57" spans="5:5">
      <c r="E57" s="34"/>
    </row>
    <row r="58" spans="5:5">
      <c r="E58" s="34"/>
    </row>
    <row r="59" spans="5:5">
      <c r="E59" s="34"/>
    </row>
    <row r="60" spans="5:5">
      <c r="E60" s="34"/>
    </row>
    <row r="61" spans="5:5">
      <c r="E61" s="34"/>
    </row>
    <row r="62" spans="5:5">
      <c r="E62" s="34"/>
    </row>
    <row r="63" spans="5:5">
      <c r="E63" s="34"/>
    </row>
    <row r="64" spans="5:5">
      <c r="E64" s="57"/>
    </row>
    <row r="65" spans="5:5">
      <c r="E65" s="34"/>
    </row>
    <row r="66" spans="5:5">
      <c r="E66" s="34"/>
    </row>
    <row r="67" spans="5:5">
      <c r="E67" s="12"/>
    </row>
  </sheetData>
  <mergeCells count="6">
    <mergeCell ref="A1:H1"/>
    <mergeCell ref="A2:D3"/>
    <mergeCell ref="A5:H5"/>
    <mergeCell ref="A17:G17"/>
    <mergeCell ref="A18:H18"/>
    <mergeCell ref="A31:G31"/>
  </mergeCells>
  <pageMargins left="0.7" right="0.7" top="0.75" bottom="0.75" header="0.3" footer="0.3"/>
  <pageSetup paperSize="9" scale="45" orientation="portrait" r:id="rId1"/>
  <colBreaks count="1" manualBreakCount="1">
    <brk id="8" min="1" max="3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H67"/>
  <sheetViews>
    <sheetView tabSelected="1" view="pageBreakPreview" topLeftCell="A22" zoomScaleNormal="100" zoomScaleSheetLayoutView="100" workbookViewId="0">
      <selection activeCell="L4" sqref="L4"/>
    </sheetView>
  </sheetViews>
  <sheetFormatPr defaultColWidth="9.140625" defaultRowHeight="12.75"/>
  <cols>
    <col min="1" max="1" width="14.28515625" style="3" customWidth="1"/>
    <col min="2" max="2" width="30.85546875" style="3" customWidth="1"/>
    <col min="3" max="3" width="79.140625" style="12" customWidth="1"/>
    <col min="4" max="4" width="7.42578125" style="2" customWidth="1"/>
    <col min="5" max="5" width="13.42578125" style="14" customWidth="1"/>
    <col min="6" max="6" width="3" style="14" hidden="1" customWidth="1"/>
    <col min="7" max="7" width="15.42578125" style="74" customWidth="1"/>
    <col min="8" max="8" width="13.7109375" style="77" customWidth="1"/>
    <col min="9" max="13" width="4.140625" style="12" customWidth="1"/>
    <col min="14" max="16384" width="9.140625" style="12"/>
  </cols>
  <sheetData>
    <row r="1" spans="1:8" ht="137.25" customHeight="1">
      <c r="A1" s="177" t="s">
        <v>736</v>
      </c>
      <c r="B1" s="177"/>
      <c r="C1" s="177"/>
      <c r="D1" s="177"/>
      <c r="E1" s="177"/>
      <c r="F1" s="177"/>
      <c r="G1" s="177"/>
      <c r="H1" s="177"/>
    </row>
    <row r="2" spans="1:8" ht="38.25">
      <c r="A2" s="178" t="s">
        <v>445</v>
      </c>
      <c r="B2" s="178"/>
      <c r="C2" s="178"/>
      <c r="D2" s="178"/>
      <c r="E2" s="67" t="s">
        <v>331</v>
      </c>
      <c r="F2" s="13"/>
      <c r="G2" s="80" t="s">
        <v>492</v>
      </c>
      <c r="H2" s="80" t="s">
        <v>493</v>
      </c>
    </row>
    <row r="3" spans="1:8" ht="21" customHeight="1">
      <c r="A3" s="165"/>
      <c r="B3" s="165"/>
      <c r="C3" s="165"/>
      <c r="D3" s="165"/>
      <c r="E3" s="69">
        <v>64</v>
      </c>
      <c r="F3" s="13"/>
      <c r="G3" s="81">
        <v>1</v>
      </c>
      <c r="H3" s="81">
        <v>4</v>
      </c>
    </row>
    <row r="4" spans="1:8" ht="25.5">
      <c r="A4" s="29" t="s">
        <v>0</v>
      </c>
      <c r="B4" s="29" t="s">
        <v>384</v>
      </c>
      <c r="C4" s="29" t="s">
        <v>1</v>
      </c>
      <c r="D4" s="46" t="s">
        <v>337</v>
      </c>
      <c r="E4" s="29" t="s">
        <v>336</v>
      </c>
      <c r="F4" s="13"/>
      <c r="G4" s="75" t="s">
        <v>494</v>
      </c>
      <c r="H4" s="78" t="s">
        <v>495</v>
      </c>
    </row>
    <row r="5" spans="1:8" ht="26.25" customHeight="1">
      <c r="A5" s="224" t="s">
        <v>496</v>
      </c>
      <c r="B5" s="225"/>
      <c r="C5" s="225"/>
      <c r="D5" s="225"/>
      <c r="E5" s="225"/>
      <c r="F5" s="225"/>
      <c r="G5" s="225"/>
      <c r="H5" s="226"/>
    </row>
    <row r="6" spans="1:8" ht="89.25" customHeight="1">
      <c r="A6" s="29" t="s">
        <v>461</v>
      </c>
      <c r="B6" s="68"/>
      <c r="C6" s="41" t="s">
        <v>463</v>
      </c>
      <c r="D6" s="17">
        <v>647</v>
      </c>
      <c r="E6" s="18">
        <f t="shared" ref="E6:E30" si="0">D6*($E$3+$E$3*1%)</f>
        <v>41822.080000000002</v>
      </c>
      <c r="F6" s="13" t="e">
        <f>#REF!</f>
        <v>#REF!</v>
      </c>
      <c r="G6" s="76">
        <v>0</v>
      </c>
      <c r="H6" s="79">
        <f t="shared" ref="H6:H16" si="1">D6*G6</f>
        <v>0</v>
      </c>
    </row>
    <row r="7" spans="1:8" ht="59.25" customHeight="1">
      <c r="A7" s="29" t="s">
        <v>466</v>
      </c>
      <c r="B7" s="68"/>
      <c r="C7" s="41" t="s">
        <v>464</v>
      </c>
      <c r="D7" s="17">
        <v>33</v>
      </c>
      <c r="E7" s="18">
        <f t="shared" si="0"/>
        <v>2133.12</v>
      </c>
      <c r="F7" s="13" t="e">
        <f>#REF!</f>
        <v>#REF!</v>
      </c>
      <c r="G7" s="76">
        <v>1</v>
      </c>
      <c r="H7" s="79">
        <f t="shared" si="1"/>
        <v>33</v>
      </c>
    </row>
    <row r="8" spans="1:8" ht="76.5" customHeight="1">
      <c r="A8" s="29" t="s">
        <v>467</v>
      </c>
      <c r="B8" s="68"/>
      <c r="C8" s="41" t="s">
        <v>465</v>
      </c>
      <c r="D8" s="17">
        <v>438</v>
      </c>
      <c r="E8" s="18">
        <f t="shared" si="0"/>
        <v>28312.32</v>
      </c>
      <c r="F8" s="13" t="e">
        <f>#REF!</f>
        <v>#REF!</v>
      </c>
      <c r="G8" s="76">
        <v>4</v>
      </c>
      <c r="H8" s="79">
        <f t="shared" si="1"/>
        <v>1752</v>
      </c>
    </row>
    <row r="9" spans="1:8" ht="43.5" customHeight="1">
      <c r="A9" s="37" t="s">
        <v>468</v>
      </c>
      <c r="B9" s="29"/>
      <c r="C9" s="41" t="s">
        <v>447</v>
      </c>
      <c r="D9" s="17">
        <v>84</v>
      </c>
      <c r="E9" s="18">
        <f t="shared" si="0"/>
        <v>5429.76</v>
      </c>
      <c r="F9" s="13" t="e">
        <f>#REF!</f>
        <v>#REF!</v>
      </c>
      <c r="G9" s="76">
        <v>4</v>
      </c>
      <c r="H9" s="79">
        <f t="shared" si="1"/>
        <v>336</v>
      </c>
    </row>
    <row r="10" spans="1:8" ht="53.25" customHeight="1">
      <c r="A10" s="37" t="s">
        <v>469</v>
      </c>
      <c r="B10" s="29"/>
      <c r="C10" s="41" t="s">
        <v>448</v>
      </c>
      <c r="D10" s="17">
        <v>15</v>
      </c>
      <c r="E10" s="18">
        <f t="shared" si="0"/>
        <v>969.6</v>
      </c>
      <c r="F10" s="13" t="e">
        <f>#REF!</f>
        <v>#REF!</v>
      </c>
      <c r="G10" s="76">
        <v>4</v>
      </c>
      <c r="H10" s="79">
        <f t="shared" si="1"/>
        <v>60</v>
      </c>
    </row>
    <row r="11" spans="1:8" ht="55.5" customHeight="1">
      <c r="A11" s="37" t="s">
        <v>470</v>
      </c>
      <c r="B11" s="29"/>
      <c r="C11" s="41" t="s">
        <v>449</v>
      </c>
      <c r="D11" s="17">
        <v>175</v>
      </c>
      <c r="E11" s="18">
        <f t="shared" si="0"/>
        <v>11312</v>
      </c>
      <c r="F11" s="13" t="e">
        <f>#REF!</f>
        <v>#REF!</v>
      </c>
      <c r="G11" s="76">
        <v>4</v>
      </c>
      <c r="H11" s="79">
        <f t="shared" si="1"/>
        <v>700</v>
      </c>
    </row>
    <row r="12" spans="1:8" ht="55.5" customHeight="1">
      <c r="A12" s="37" t="s">
        <v>471</v>
      </c>
      <c r="B12" s="29"/>
      <c r="C12" s="41" t="s">
        <v>450</v>
      </c>
      <c r="D12" s="17">
        <v>344</v>
      </c>
      <c r="E12" s="18">
        <f t="shared" si="0"/>
        <v>22236.16</v>
      </c>
      <c r="F12" s="13" t="e">
        <f>#REF!</f>
        <v>#REF!</v>
      </c>
      <c r="G12" s="76">
        <v>4</v>
      </c>
      <c r="H12" s="79">
        <f t="shared" si="1"/>
        <v>1376</v>
      </c>
    </row>
    <row r="13" spans="1:8" ht="60.75" customHeight="1">
      <c r="A13" s="37" t="s">
        <v>472</v>
      </c>
      <c r="B13" s="29"/>
      <c r="C13" s="41" t="s">
        <v>451</v>
      </c>
      <c r="D13" s="17">
        <v>721</v>
      </c>
      <c r="E13" s="18">
        <f t="shared" si="0"/>
        <v>46605.440000000002</v>
      </c>
      <c r="F13" s="13" t="e">
        <f>#REF!</f>
        <v>#REF!</v>
      </c>
      <c r="G13" s="76">
        <v>4</v>
      </c>
      <c r="H13" s="79">
        <f t="shared" si="1"/>
        <v>2884</v>
      </c>
    </row>
    <row r="14" spans="1:8" ht="50.25" customHeight="1">
      <c r="A14" s="37" t="s">
        <v>473</v>
      </c>
      <c r="B14" s="29"/>
      <c r="C14" s="41" t="s">
        <v>474</v>
      </c>
      <c r="D14" s="17">
        <v>14</v>
      </c>
      <c r="E14" s="18">
        <f t="shared" si="0"/>
        <v>904.96</v>
      </c>
      <c r="F14" s="13" t="e">
        <f>#REF!</f>
        <v>#REF!</v>
      </c>
      <c r="G14" s="76">
        <v>8</v>
      </c>
      <c r="H14" s="79">
        <f t="shared" si="1"/>
        <v>112</v>
      </c>
    </row>
    <row r="15" spans="1:8" ht="75.75" customHeight="1">
      <c r="A15" s="37" t="s">
        <v>476</v>
      </c>
      <c r="B15" s="29"/>
      <c r="C15" s="41" t="s">
        <v>489</v>
      </c>
      <c r="D15" s="17">
        <v>33</v>
      </c>
      <c r="E15" s="18">
        <f t="shared" si="0"/>
        <v>2133.12</v>
      </c>
      <c r="F15" s="13" t="e">
        <f>#REF!</f>
        <v>#REF!</v>
      </c>
      <c r="G15" s="76">
        <v>8</v>
      </c>
      <c r="H15" s="79">
        <f t="shared" si="1"/>
        <v>264</v>
      </c>
    </row>
    <row r="16" spans="1:8" ht="62.25" customHeight="1">
      <c r="A16" s="73" t="s">
        <v>477</v>
      </c>
      <c r="B16" s="41"/>
      <c r="C16" s="16" t="s">
        <v>497</v>
      </c>
      <c r="D16" s="17">
        <v>19</v>
      </c>
      <c r="E16" s="18">
        <f t="shared" si="0"/>
        <v>1228.1600000000001</v>
      </c>
      <c r="F16" s="13" t="e">
        <f>#REF!</f>
        <v>#REF!</v>
      </c>
      <c r="G16" s="76">
        <v>8</v>
      </c>
      <c r="H16" s="79">
        <f t="shared" si="1"/>
        <v>152</v>
      </c>
    </row>
    <row r="17" spans="1:8" ht="15.75" customHeight="1">
      <c r="A17" s="227" t="s">
        <v>498</v>
      </c>
      <c r="B17" s="228"/>
      <c r="C17" s="228"/>
      <c r="D17" s="228"/>
      <c r="E17" s="228"/>
      <c r="F17" s="228"/>
      <c r="G17" s="229"/>
      <c r="H17" s="82">
        <f>SUM(H6:H16)</f>
        <v>7669</v>
      </c>
    </row>
    <row r="18" spans="1:8">
      <c r="A18" s="230" t="s">
        <v>499</v>
      </c>
      <c r="B18" s="231"/>
      <c r="C18" s="231"/>
      <c r="D18" s="231"/>
      <c r="E18" s="231"/>
      <c r="F18" s="231"/>
      <c r="G18" s="231"/>
      <c r="H18" s="232"/>
    </row>
    <row r="19" spans="1:8" ht="93" customHeight="1">
      <c r="A19" s="29" t="s">
        <v>460</v>
      </c>
      <c r="B19" s="68"/>
      <c r="C19" s="41" t="s">
        <v>463</v>
      </c>
      <c r="D19" s="17">
        <v>1346.4</v>
      </c>
      <c r="E19" s="18">
        <f>D19*($E$3+$E$3*1%)</f>
        <v>87031.296000000002</v>
      </c>
      <c r="F19" s="13" t="e">
        <f>#REF!</f>
        <v>#REF!</v>
      </c>
      <c r="G19" s="76">
        <v>1</v>
      </c>
      <c r="H19" s="79">
        <f t="shared" ref="H19:H30" si="2">D19*G19</f>
        <v>1346.4</v>
      </c>
    </row>
    <row r="20" spans="1:8" ht="75.75" customHeight="1">
      <c r="A20" s="29" t="s">
        <v>462</v>
      </c>
      <c r="B20" s="68"/>
      <c r="C20" s="41" t="s">
        <v>483</v>
      </c>
      <c r="D20" s="17">
        <v>3355</v>
      </c>
      <c r="E20" s="18">
        <f>D20*($E$3+$E$3*1%)</f>
        <v>216867.20000000001</v>
      </c>
      <c r="F20" s="13" t="e">
        <f>#REF!</f>
        <v>#REF!</v>
      </c>
      <c r="G20" s="76">
        <v>0</v>
      </c>
      <c r="H20" s="79">
        <f t="shared" si="2"/>
        <v>0</v>
      </c>
    </row>
    <row r="21" spans="1:8" ht="42" customHeight="1">
      <c r="A21" s="37" t="s">
        <v>478</v>
      </c>
      <c r="B21" s="29"/>
      <c r="C21" s="41" t="s">
        <v>475</v>
      </c>
      <c r="D21" s="17">
        <v>15.3</v>
      </c>
      <c r="E21" s="18">
        <f>D21*($E$3+$E$3*1%)</f>
        <v>988.99200000000008</v>
      </c>
      <c r="F21" s="13" t="e">
        <f>#REF!</f>
        <v>#REF!</v>
      </c>
      <c r="G21" s="76">
        <v>0</v>
      </c>
      <c r="H21" s="79">
        <f t="shared" si="2"/>
        <v>0</v>
      </c>
    </row>
    <row r="22" spans="1:8" ht="45.75" customHeight="1">
      <c r="A22" s="37" t="s">
        <v>456</v>
      </c>
      <c r="B22" s="29"/>
      <c r="C22" s="41" t="s">
        <v>490</v>
      </c>
      <c r="D22" s="17">
        <v>13</v>
      </c>
      <c r="E22" s="18">
        <f t="shared" si="0"/>
        <v>840.32</v>
      </c>
      <c r="F22" s="13" t="e">
        <f>#REF!</f>
        <v>#REF!</v>
      </c>
      <c r="G22" s="76">
        <v>0</v>
      </c>
      <c r="H22" s="79">
        <f t="shared" si="2"/>
        <v>0</v>
      </c>
    </row>
    <row r="23" spans="1:8" ht="52.5" customHeight="1">
      <c r="A23" s="37" t="s">
        <v>455</v>
      </c>
      <c r="B23" s="29"/>
      <c r="C23" s="41" t="s">
        <v>488</v>
      </c>
      <c r="D23" s="17">
        <v>30</v>
      </c>
      <c r="E23" s="18">
        <f t="shared" si="0"/>
        <v>1939.2</v>
      </c>
      <c r="F23" s="13" t="e">
        <f>#REF!</f>
        <v>#REF!</v>
      </c>
      <c r="G23" s="76">
        <v>0</v>
      </c>
      <c r="H23" s="79">
        <f t="shared" si="2"/>
        <v>0</v>
      </c>
    </row>
    <row r="24" spans="1:8" ht="47.25" customHeight="1">
      <c r="A24" s="37" t="s">
        <v>457</v>
      </c>
      <c r="B24" s="29"/>
      <c r="C24" s="41" t="s">
        <v>491</v>
      </c>
      <c r="D24" s="17">
        <v>48.5</v>
      </c>
      <c r="E24" s="18">
        <f t="shared" si="0"/>
        <v>3135.04</v>
      </c>
      <c r="F24" s="13" t="e">
        <f>#REF!</f>
        <v>#REF!</v>
      </c>
      <c r="G24" s="13">
        <v>0</v>
      </c>
      <c r="H24" s="79">
        <f t="shared" si="2"/>
        <v>0</v>
      </c>
    </row>
    <row r="25" spans="1:8" ht="36" customHeight="1">
      <c r="A25" s="37" t="s">
        <v>458</v>
      </c>
      <c r="B25" s="29"/>
      <c r="C25" s="41" t="s">
        <v>500</v>
      </c>
      <c r="D25" s="17">
        <v>46</v>
      </c>
      <c r="E25" s="18">
        <f t="shared" si="0"/>
        <v>2973.44</v>
      </c>
      <c r="F25" s="13" t="e">
        <f>#REF!</f>
        <v>#REF!</v>
      </c>
      <c r="G25" s="13">
        <v>0</v>
      </c>
      <c r="H25" s="79">
        <f t="shared" si="2"/>
        <v>0</v>
      </c>
    </row>
    <row r="26" spans="1:8" ht="39" customHeight="1">
      <c r="A26" s="37" t="s">
        <v>459</v>
      </c>
      <c r="B26" s="29"/>
      <c r="C26" s="41"/>
      <c r="D26" s="17">
        <v>38.25</v>
      </c>
      <c r="E26" s="18">
        <f t="shared" si="0"/>
        <v>2472.48</v>
      </c>
      <c r="F26" s="13" t="e">
        <f>#REF!</f>
        <v>#REF!</v>
      </c>
      <c r="G26" s="13">
        <v>0</v>
      </c>
      <c r="H26" s="79">
        <f t="shared" si="2"/>
        <v>0</v>
      </c>
    </row>
    <row r="27" spans="1:8" ht="45.75" customHeight="1">
      <c r="A27" s="37" t="s">
        <v>479</v>
      </c>
      <c r="B27" s="29"/>
      <c r="C27" s="41" t="s">
        <v>485</v>
      </c>
      <c r="D27" s="17">
        <v>4</v>
      </c>
      <c r="E27" s="18">
        <f t="shared" si="0"/>
        <v>258.56</v>
      </c>
      <c r="F27" s="13" t="e">
        <f>#REF!</f>
        <v>#REF!</v>
      </c>
      <c r="G27" s="13">
        <v>0</v>
      </c>
      <c r="H27" s="79">
        <f t="shared" si="2"/>
        <v>0</v>
      </c>
    </row>
    <row r="28" spans="1:8" ht="29.25" customHeight="1">
      <c r="A28" s="37" t="s">
        <v>480</v>
      </c>
      <c r="B28" s="29"/>
      <c r="C28" s="41" t="s">
        <v>486</v>
      </c>
      <c r="D28" s="17">
        <v>30</v>
      </c>
      <c r="E28" s="18">
        <f t="shared" si="0"/>
        <v>1939.2</v>
      </c>
      <c r="F28" s="13" t="e">
        <f>#REF!</f>
        <v>#REF!</v>
      </c>
      <c r="G28" s="13">
        <v>0</v>
      </c>
      <c r="H28" s="79">
        <f t="shared" si="2"/>
        <v>0</v>
      </c>
    </row>
    <row r="29" spans="1:8" ht="42" customHeight="1">
      <c r="A29" s="37" t="s">
        <v>481</v>
      </c>
      <c r="B29" s="29"/>
      <c r="C29" s="41" t="s">
        <v>484</v>
      </c>
      <c r="D29" s="17">
        <v>140</v>
      </c>
      <c r="E29" s="18">
        <f t="shared" si="0"/>
        <v>9049.6</v>
      </c>
      <c r="F29" s="13" t="e">
        <f>#REF!</f>
        <v>#REF!</v>
      </c>
      <c r="G29" s="13">
        <v>0</v>
      </c>
      <c r="H29" s="79">
        <f t="shared" si="2"/>
        <v>0</v>
      </c>
    </row>
    <row r="30" spans="1:8" ht="60.75" customHeight="1">
      <c r="A30" s="37" t="s">
        <v>482</v>
      </c>
      <c r="B30" s="29"/>
      <c r="C30" s="41" t="s">
        <v>487</v>
      </c>
      <c r="D30" s="17">
        <v>813</v>
      </c>
      <c r="E30" s="18">
        <f t="shared" si="0"/>
        <v>52552.32</v>
      </c>
      <c r="F30" s="13" t="e">
        <f>#REF!</f>
        <v>#REF!</v>
      </c>
      <c r="G30" s="13">
        <v>0</v>
      </c>
      <c r="H30" s="79">
        <f t="shared" si="2"/>
        <v>0</v>
      </c>
    </row>
    <row r="31" spans="1:8" ht="60.75" customHeight="1">
      <c r="A31" s="233" t="s">
        <v>501</v>
      </c>
      <c r="B31" s="234"/>
      <c r="C31" s="234"/>
      <c r="D31" s="234"/>
      <c r="E31" s="234"/>
      <c r="F31" s="234"/>
      <c r="G31" s="235"/>
      <c r="H31" s="79">
        <f>SUM(H19:H30,H6:H16)</f>
        <v>9015.4</v>
      </c>
    </row>
    <row r="32" spans="1:8">
      <c r="E32" s="34"/>
    </row>
    <row r="33" spans="5:5">
      <c r="E33" s="34"/>
    </row>
    <row r="34" spans="5:5">
      <c r="E34" s="34"/>
    </row>
    <row r="35" spans="5:5">
      <c r="E35" s="34"/>
    </row>
    <row r="36" spans="5:5">
      <c r="E36" s="34"/>
    </row>
    <row r="37" spans="5:5">
      <c r="E37" s="34"/>
    </row>
    <row r="38" spans="5:5">
      <c r="E38" s="12"/>
    </row>
    <row r="39" spans="5:5">
      <c r="E39" s="34"/>
    </row>
    <row r="40" spans="5:5">
      <c r="E40" s="34"/>
    </row>
    <row r="41" spans="5:5">
      <c r="E41" s="34"/>
    </row>
    <row r="42" spans="5:5">
      <c r="E42" s="12"/>
    </row>
    <row r="43" spans="5:5">
      <c r="E43" s="34"/>
    </row>
    <row r="44" spans="5:5">
      <c r="E44" s="34"/>
    </row>
    <row r="45" spans="5:5">
      <c r="E45" s="12"/>
    </row>
    <row r="46" spans="5:5">
      <c r="E46" s="34"/>
    </row>
    <row r="47" spans="5:5">
      <c r="E47" s="34"/>
    </row>
    <row r="48" spans="5:5">
      <c r="E48" s="34"/>
    </row>
    <row r="49" spans="5:5">
      <c r="E49" s="57"/>
    </row>
    <row r="50" spans="5:5">
      <c r="E50" s="34"/>
    </row>
    <row r="51" spans="5:5">
      <c r="E51" s="57"/>
    </row>
    <row r="52" spans="5:5">
      <c r="E52" s="34"/>
    </row>
    <row r="53" spans="5:5">
      <c r="E53" s="57"/>
    </row>
    <row r="54" spans="5:5">
      <c r="E54" s="34"/>
    </row>
    <row r="55" spans="5:5">
      <c r="E55" s="34"/>
    </row>
    <row r="56" spans="5:5">
      <c r="E56" s="34"/>
    </row>
    <row r="57" spans="5:5">
      <c r="E57" s="34"/>
    </row>
    <row r="58" spans="5:5">
      <c r="E58" s="34"/>
    </row>
    <row r="59" spans="5:5">
      <c r="E59" s="34"/>
    </row>
    <row r="60" spans="5:5">
      <c r="E60" s="34"/>
    </row>
    <row r="61" spans="5:5">
      <c r="E61" s="34"/>
    </row>
    <row r="62" spans="5:5">
      <c r="E62" s="34"/>
    </row>
    <row r="63" spans="5:5">
      <c r="E63" s="34"/>
    </row>
    <row r="64" spans="5:5">
      <c r="E64" s="57"/>
    </row>
    <row r="65" spans="5:5">
      <c r="E65" s="34"/>
    </row>
    <row r="66" spans="5:5">
      <c r="E66" s="34"/>
    </row>
    <row r="67" spans="5:5">
      <c r="E67" s="12"/>
    </row>
  </sheetData>
  <mergeCells count="6">
    <mergeCell ref="A1:H1"/>
    <mergeCell ref="A2:D3"/>
    <mergeCell ref="A5:H5"/>
    <mergeCell ref="A17:G17"/>
    <mergeCell ref="A18:H18"/>
    <mergeCell ref="A31:G31"/>
  </mergeCells>
  <pageMargins left="0.7" right="0.7" top="0.75" bottom="0.75" header="0.3" footer="0.3"/>
  <pageSetup paperSize="9" scale="45" orientation="portrait" r:id="rId1"/>
  <colBreaks count="1" manualBreakCount="1">
    <brk id="8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V82"/>
  <sheetViews>
    <sheetView view="pageBreakPreview" zoomScaleNormal="100" zoomScaleSheetLayoutView="100" workbookViewId="0">
      <selection activeCell="A83" sqref="A83:E83"/>
    </sheetView>
  </sheetViews>
  <sheetFormatPr defaultColWidth="12.5703125" defaultRowHeight="12.75"/>
  <cols>
    <col min="1" max="1" width="14.28515625" style="23" customWidth="1"/>
    <col min="2" max="2" width="21.42578125" style="23" customWidth="1"/>
    <col min="3" max="3" width="85.7109375" style="24" customWidth="1"/>
    <col min="4" max="4" width="8.5703125" style="25" customWidth="1"/>
    <col min="5" max="5" width="13.28515625" style="121" customWidth="1"/>
    <col min="6" max="6" width="3" style="14" hidden="1" customWidth="1"/>
    <col min="7" max="18" width="3.42578125" style="14" customWidth="1"/>
    <col min="19" max="24" width="2.5703125" style="14" customWidth="1"/>
    <col min="25" max="44" width="3.42578125" style="14" customWidth="1"/>
    <col min="45" max="255" width="9.140625" style="14" customWidth="1"/>
    <col min="256" max="16384" width="12.5703125" style="14"/>
  </cols>
  <sheetData>
    <row r="1" spans="1:256" ht="173.25" customHeight="1">
      <c r="A1" s="144" t="s">
        <v>724</v>
      </c>
      <c r="B1" s="145"/>
      <c r="C1" s="145"/>
      <c r="D1" s="145"/>
      <c r="E1" s="145"/>
    </row>
    <row r="2" spans="1:256" ht="38.25">
      <c r="A2" s="162" t="s">
        <v>688</v>
      </c>
      <c r="B2" s="163"/>
      <c r="C2" s="163"/>
      <c r="D2" s="163"/>
      <c r="E2" s="117" t="s">
        <v>331</v>
      </c>
      <c r="F2" s="13"/>
    </row>
    <row r="3" spans="1:256" ht="21" customHeight="1">
      <c r="A3" s="164"/>
      <c r="B3" s="165"/>
      <c r="C3" s="165"/>
      <c r="D3" s="165"/>
      <c r="E3" s="119">
        <v>64</v>
      </c>
      <c r="F3" s="13"/>
    </row>
    <row r="4" spans="1:256" s="15" customFormat="1" ht="25.5">
      <c r="A4" s="29" t="s">
        <v>0</v>
      </c>
      <c r="B4" s="29" t="s">
        <v>384</v>
      </c>
      <c r="C4" s="29" t="s">
        <v>1</v>
      </c>
      <c r="D4" s="13" t="s">
        <v>337</v>
      </c>
      <c r="E4" s="124" t="s">
        <v>336</v>
      </c>
      <c r="F4" s="27"/>
    </row>
    <row r="5" spans="1:256" s="15" customFormat="1" ht="135" customHeight="1">
      <c r="A5" s="168" t="s">
        <v>631</v>
      </c>
      <c r="B5" s="169"/>
      <c r="C5" s="169"/>
      <c r="D5" s="169"/>
      <c r="E5" s="169"/>
      <c r="F5" s="27"/>
    </row>
    <row r="6" spans="1:256" s="15" customFormat="1" ht="14.25">
      <c r="A6" s="166" t="s">
        <v>706</v>
      </c>
      <c r="B6" s="166"/>
      <c r="C6" s="166"/>
      <c r="D6" s="166"/>
      <c r="E6" s="166"/>
      <c r="F6" s="27"/>
    </row>
    <row r="7" spans="1:256" s="15" customFormat="1" ht="67.5" customHeight="1">
      <c r="A7" s="97" t="s">
        <v>704</v>
      </c>
      <c r="B7" s="68"/>
      <c r="C7" s="44" t="s">
        <v>711</v>
      </c>
      <c r="D7" s="17">
        <v>2736</v>
      </c>
      <c r="E7" s="118">
        <f>D7*($E$3+$E$3*1%)</f>
        <v>176855.04000000001</v>
      </c>
      <c r="F7" s="13">
        <v>20</v>
      </c>
    </row>
    <row r="8" spans="1:256" s="15" customFormat="1" ht="68.25" customHeight="1">
      <c r="A8" s="97" t="s">
        <v>705</v>
      </c>
      <c r="B8" s="68"/>
      <c r="C8" s="44" t="s">
        <v>710</v>
      </c>
      <c r="D8" s="17">
        <v>3240</v>
      </c>
      <c r="E8" s="118">
        <f>D8*($E$3+$E$3*1%)</f>
        <v>209433.60000000001</v>
      </c>
      <c r="F8" s="13">
        <v>20</v>
      </c>
    </row>
    <row r="9" spans="1:256" s="15" customFormat="1" ht="15">
      <c r="A9" s="166" t="s">
        <v>152</v>
      </c>
      <c r="B9" s="166"/>
      <c r="C9" s="166"/>
      <c r="D9" s="166"/>
      <c r="E9" s="166"/>
      <c r="F9" s="28"/>
    </row>
    <row r="10" spans="1:256" ht="14.25">
      <c r="A10" s="167" t="s">
        <v>153</v>
      </c>
      <c r="B10" s="167"/>
      <c r="C10" s="167"/>
      <c r="D10" s="167"/>
      <c r="E10" s="167"/>
      <c r="F10" s="2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56" ht="25.5">
      <c r="A11" s="97" t="s">
        <v>715</v>
      </c>
      <c r="B11" s="123"/>
      <c r="C11" s="44" t="s">
        <v>538</v>
      </c>
      <c r="D11" s="17">
        <v>1795</v>
      </c>
      <c r="E11" s="118">
        <f t="shared" ref="E11:E16" si="0">D11*($E$3+$E$3*1%)</f>
        <v>116028.8</v>
      </c>
      <c r="F11" s="13">
        <v>20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56" ht="25.5">
      <c r="A12" s="97" t="s">
        <v>716</v>
      </c>
      <c r="B12" s="123"/>
      <c r="C12" s="44" t="s">
        <v>721</v>
      </c>
      <c r="D12" s="17">
        <v>1895</v>
      </c>
      <c r="E12" s="118">
        <f t="shared" si="0"/>
        <v>122492.8</v>
      </c>
      <c r="F12" s="13">
        <v>20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56" ht="39.75" customHeight="1">
      <c r="A13" s="97" t="s">
        <v>625</v>
      </c>
      <c r="B13" s="156"/>
      <c r="C13" s="44" t="s">
        <v>538</v>
      </c>
      <c r="D13" s="17">
        <v>1950</v>
      </c>
      <c r="E13" s="118">
        <f t="shared" si="0"/>
        <v>126048</v>
      </c>
      <c r="F13" s="13">
        <v>20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56" ht="39.75" customHeight="1">
      <c r="A14" s="97" t="s">
        <v>677</v>
      </c>
      <c r="B14" s="156"/>
      <c r="C14" s="44" t="s">
        <v>538</v>
      </c>
      <c r="D14" s="17">
        <v>1950</v>
      </c>
      <c r="E14" s="118">
        <f t="shared" si="0"/>
        <v>126048</v>
      </c>
      <c r="F14" s="13">
        <v>20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56" ht="38.25" customHeight="1">
      <c r="A15" s="13" t="s">
        <v>332</v>
      </c>
      <c r="B15" s="156"/>
      <c r="C15" s="16" t="s">
        <v>540</v>
      </c>
      <c r="D15" s="17">
        <v>2832</v>
      </c>
      <c r="E15" s="118">
        <f t="shared" si="0"/>
        <v>183060.48000000001</v>
      </c>
      <c r="F15" s="13" t="e">
        <f>#REF!</f>
        <v>#REF!</v>
      </c>
      <c r="S15"/>
    </row>
    <row r="16" spans="1:256" ht="39.75" customHeight="1">
      <c r="A16" s="13" t="s">
        <v>333</v>
      </c>
      <c r="B16" s="157"/>
      <c r="C16" s="16" t="s">
        <v>539</v>
      </c>
      <c r="D16" s="17">
        <v>4200</v>
      </c>
      <c r="E16" s="118">
        <f t="shared" si="0"/>
        <v>271488</v>
      </c>
      <c r="F16" s="13" t="e">
        <f>#REF!</f>
        <v>#REF!</v>
      </c>
      <c r="M16"/>
    </row>
    <row r="17" spans="1:256" ht="16.5" customHeight="1">
      <c r="A17" s="160" t="s">
        <v>154</v>
      </c>
      <c r="B17" s="161"/>
      <c r="C17" s="161"/>
      <c r="D17" s="161"/>
      <c r="E17" s="161"/>
      <c r="F17" s="13" t="e">
        <f>#REF!</f>
        <v>#REF!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ht="66.75" customHeight="1">
      <c r="A18" s="13" t="s">
        <v>334</v>
      </c>
      <c r="B18" s="13"/>
      <c r="C18" s="16" t="s">
        <v>541</v>
      </c>
      <c r="D18" s="17">
        <v>3048</v>
      </c>
      <c r="E18" s="118">
        <f>D18*(E3+E3*1%)</f>
        <v>197022.72</v>
      </c>
      <c r="F18" s="13" t="e">
        <f>#REF!</f>
        <v>#REF!</v>
      </c>
    </row>
    <row r="19" spans="1:256" ht="15" customHeight="1">
      <c r="A19" s="146" t="s">
        <v>155</v>
      </c>
      <c r="B19" s="147"/>
      <c r="C19" s="147"/>
      <c r="D19" s="147"/>
      <c r="E19" s="147"/>
      <c r="F19" s="13" t="e">
        <f>#REF!</f>
        <v>#REF!</v>
      </c>
    </row>
    <row r="20" spans="1:256" ht="16.5" customHeight="1">
      <c r="A20" s="160" t="s">
        <v>153</v>
      </c>
      <c r="B20" s="161"/>
      <c r="C20" s="161"/>
      <c r="D20" s="161"/>
      <c r="E20" s="161"/>
      <c r="F20" s="13" t="e">
        <f>#REF!</f>
        <v>#REF!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</row>
    <row r="21" spans="1:256" s="15" customFormat="1" ht="25.5">
      <c r="A21" s="13" t="s">
        <v>369</v>
      </c>
      <c r="B21" s="155"/>
      <c r="C21" s="16" t="s">
        <v>542</v>
      </c>
      <c r="D21" s="17">
        <v>2318.4</v>
      </c>
      <c r="E21" s="118">
        <f t="shared" ref="E21:E29" si="1">D21*($E$3+$E$3*1%)</f>
        <v>149861.37600000002</v>
      </c>
      <c r="F21" s="13" t="e">
        <f>#REF!</f>
        <v>#REF!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</row>
    <row r="22" spans="1:256" ht="25.5">
      <c r="A22" s="13" t="s">
        <v>370</v>
      </c>
      <c r="B22" s="156"/>
      <c r="C22" s="16" t="s">
        <v>543</v>
      </c>
      <c r="D22" s="17">
        <v>2697.6</v>
      </c>
      <c r="E22" s="118">
        <f t="shared" si="1"/>
        <v>174372.864</v>
      </c>
      <c r="F22" s="13" t="e">
        <f>#REF!</f>
        <v>#REF!</v>
      </c>
    </row>
    <row r="23" spans="1:256" ht="38.25">
      <c r="A23" s="69" t="s">
        <v>576</v>
      </c>
      <c r="B23" s="156"/>
      <c r="C23" s="72" t="s">
        <v>544</v>
      </c>
      <c r="D23" s="84">
        <v>2784</v>
      </c>
      <c r="E23" s="119">
        <f t="shared" si="1"/>
        <v>179957.76000000001</v>
      </c>
      <c r="F23" s="13" t="e">
        <f>#REF!</f>
        <v>#REF!</v>
      </c>
      <c r="J23"/>
    </row>
    <row r="24" spans="1:256" ht="25.5">
      <c r="A24" s="13" t="s">
        <v>371</v>
      </c>
      <c r="B24" s="156"/>
      <c r="C24" s="16" t="s">
        <v>545</v>
      </c>
      <c r="D24" s="17">
        <v>2872.7999999999997</v>
      </c>
      <c r="E24" s="118">
        <f t="shared" si="1"/>
        <v>185697.79199999999</v>
      </c>
      <c r="F24" s="13" t="e">
        <f>#REF!</f>
        <v>#REF!</v>
      </c>
    </row>
    <row r="25" spans="1:256" ht="25.5">
      <c r="A25" s="13" t="s">
        <v>372</v>
      </c>
      <c r="B25" s="156"/>
      <c r="C25" s="16" t="s">
        <v>546</v>
      </c>
      <c r="D25" s="17">
        <v>2872.7999999999997</v>
      </c>
      <c r="E25" s="118">
        <f t="shared" si="1"/>
        <v>185697.79199999999</v>
      </c>
      <c r="F25" s="13" t="e">
        <f>#REF!</f>
        <v>#REF!</v>
      </c>
    </row>
    <row r="26" spans="1:256" ht="25.5">
      <c r="A26" s="13" t="s">
        <v>693</v>
      </c>
      <c r="B26" s="156"/>
      <c r="C26" s="16" t="s">
        <v>547</v>
      </c>
      <c r="D26" s="17">
        <v>3691</v>
      </c>
      <c r="E26" s="118">
        <f t="shared" si="1"/>
        <v>238586.23999999999</v>
      </c>
      <c r="F26" s="13" t="e">
        <f>#REF!</f>
        <v>#REF!</v>
      </c>
    </row>
    <row r="27" spans="1:256" ht="25.5">
      <c r="A27" s="13" t="s">
        <v>373</v>
      </c>
      <c r="B27" s="156"/>
      <c r="C27" s="16" t="s">
        <v>547</v>
      </c>
      <c r="D27" s="17">
        <v>3640.7999999999997</v>
      </c>
      <c r="E27" s="118">
        <f t="shared" si="1"/>
        <v>235341.31199999998</v>
      </c>
      <c r="F27" s="13" t="e">
        <f>#REF!</f>
        <v>#REF!</v>
      </c>
    </row>
    <row r="28" spans="1:256" ht="25.5">
      <c r="A28" s="13" t="s">
        <v>374</v>
      </c>
      <c r="B28" s="156"/>
      <c r="C28" s="16" t="s">
        <v>548</v>
      </c>
      <c r="D28" s="17">
        <v>4264.8</v>
      </c>
      <c r="E28" s="118">
        <f t="shared" si="1"/>
        <v>275676.67200000002</v>
      </c>
      <c r="F28" s="13" t="e">
        <f>#REF!</f>
        <v>#REF!</v>
      </c>
    </row>
    <row r="29" spans="1:256" ht="25.5">
      <c r="A29" s="13" t="s">
        <v>375</v>
      </c>
      <c r="B29" s="157"/>
      <c r="C29" s="16" t="s">
        <v>549</v>
      </c>
      <c r="D29" s="17">
        <v>4784</v>
      </c>
      <c r="E29" s="118">
        <f t="shared" si="1"/>
        <v>309237.76000000001</v>
      </c>
      <c r="F29" s="13" t="e">
        <f>#REF!</f>
        <v>#REF!</v>
      </c>
    </row>
    <row r="30" spans="1:256" ht="16.5" customHeight="1">
      <c r="A30" s="160" t="s">
        <v>154</v>
      </c>
      <c r="B30" s="161"/>
      <c r="C30" s="161"/>
      <c r="D30" s="161"/>
      <c r="E30" s="161"/>
      <c r="F30" s="13" t="e">
        <f>#REF!</f>
        <v>#REF!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</row>
    <row r="31" spans="1:256" ht="54" customHeight="1">
      <c r="A31" s="13" t="s">
        <v>376</v>
      </c>
      <c r="B31" s="59"/>
      <c r="C31" s="20" t="s">
        <v>550</v>
      </c>
      <c r="D31" s="17">
        <v>3088.7999999999997</v>
      </c>
      <c r="E31" s="118">
        <f>D31*($E$3+$E$3*1%)</f>
        <v>199660.03199999998</v>
      </c>
      <c r="F31" s="13" t="e">
        <f>#REF!</f>
        <v>#REF!</v>
      </c>
    </row>
    <row r="32" spans="1:256" ht="16.5" customHeight="1">
      <c r="A32" s="146" t="s">
        <v>156</v>
      </c>
      <c r="B32" s="147"/>
      <c r="C32" s="147"/>
      <c r="D32" s="147"/>
      <c r="E32" s="147"/>
      <c r="F32" s="13" t="e">
        <f>#REF!</f>
        <v>#REF!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</row>
    <row r="33" spans="1:256" ht="16.5" customHeight="1">
      <c r="A33" s="160" t="s">
        <v>153</v>
      </c>
      <c r="B33" s="161"/>
      <c r="C33" s="161"/>
      <c r="D33" s="161"/>
      <c r="E33" s="161"/>
      <c r="F33" s="13" t="e">
        <f>#REF!</f>
        <v>#REF!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</row>
    <row r="34" spans="1:256" ht="38.25">
      <c r="A34" s="13" t="s">
        <v>574</v>
      </c>
      <c r="B34" s="152"/>
      <c r="C34" s="44" t="s">
        <v>551</v>
      </c>
      <c r="D34" s="17">
        <v>3213.6</v>
      </c>
      <c r="E34" s="120">
        <f>D34*($E$3+$E$3*1%)</f>
        <v>207727.10399999999</v>
      </c>
      <c r="F34" s="13" t="e">
        <f>#REF!</f>
        <v>#REF!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</row>
    <row r="35" spans="1:256" ht="45" customHeight="1">
      <c r="A35" s="69" t="s">
        <v>573</v>
      </c>
      <c r="B35" s="153"/>
      <c r="C35" s="72" t="s">
        <v>552</v>
      </c>
      <c r="D35" s="84">
        <v>3880.7999999999997</v>
      </c>
      <c r="E35" s="119">
        <f>D35*($E$3+$E$3*1%)</f>
        <v>250854.91199999998</v>
      </c>
      <c r="F35" s="13">
        <v>20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</row>
    <row r="36" spans="1:256" ht="15" customHeight="1">
      <c r="A36" s="160" t="s">
        <v>154</v>
      </c>
      <c r="B36" s="161"/>
      <c r="C36" s="161"/>
      <c r="D36" s="161"/>
      <c r="E36" s="161"/>
      <c r="F36" s="13" t="e">
        <f>#REF!</f>
        <v>#REF!</v>
      </c>
    </row>
    <row r="37" spans="1:256" ht="38.25">
      <c r="A37" s="13" t="s">
        <v>377</v>
      </c>
      <c r="B37" s="154"/>
      <c r="C37" s="16" t="s">
        <v>553</v>
      </c>
      <c r="D37" s="17">
        <v>3866.3999999999996</v>
      </c>
      <c r="E37" s="118">
        <f t="shared" ref="E37:E47" si="2">D37*($E$3+$E$3*1%)</f>
        <v>249924.09599999999</v>
      </c>
      <c r="F37" s="13" t="e">
        <f>#REF!</f>
        <v>#REF!</v>
      </c>
    </row>
    <row r="38" spans="1:256" ht="38.25">
      <c r="A38" s="13" t="s">
        <v>378</v>
      </c>
      <c r="B38" s="154"/>
      <c r="C38" s="16" t="s">
        <v>554</v>
      </c>
      <c r="D38" s="17">
        <v>4533.5999999999995</v>
      </c>
      <c r="E38" s="118">
        <f t="shared" si="2"/>
        <v>293051.90399999998</v>
      </c>
      <c r="F38" s="13" t="e">
        <f>#REF!</f>
        <v>#REF!</v>
      </c>
    </row>
    <row r="39" spans="1:256" ht="25.5">
      <c r="A39" s="13" t="s">
        <v>707</v>
      </c>
      <c r="B39" s="154"/>
      <c r="C39" s="16" t="s">
        <v>712</v>
      </c>
      <c r="D39" s="17">
        <v>4140</v>
      </c>
      <c r="E39" s="118">
        <f t="shared" si="2"/>
        <v>267609.59999999998</v>
      </c>
      <c r="F39" s="13" t="e">
        <f>#REF!</f>
        <v>#REF!</v>
      </c>
    </row>
    <row r="40" spans="1:256" ht="25.5">
      <c r="A40" s="13" t="s">
        <v>708</v>
      </c>
      <c r="B40" s="154"/>
      <c r="C40" s="16" t="s">
        <v>713</v>
      </c>
      <c r="D40" s="17">
        <v>4819.2</v>
      </c>
      <c r="E40" s="118">
        <f t="shared" si="2"/>
        <v>311513.08799999999</v>
      </c>
      <c r="F40" s="13" t="e">
        <f>#REF!</f>
        <v>#REF!</v>
      </c>
    </row>
    <row r="41" spans="1:256" ht="66" customHeight="1">
      <c r="A41" s="13" t="s">
        <v>709</v>
      </c>
      <c r="B41" s="68"/>
      <c r="C41" s="16" t="s">
        <v>714</v>
      </c>
      <c r="D41" s="17">
        <v>5784</v>
      </c>
      <c r="E41" s="118">
        <f t="shared" si="2"/>
        <v>373877.76000000001</v>
      </c>
      <c r="F41" s="13" t="e">
        <f>#REF!</f>
        <v>#REF!</v>
      </c>
    </row>
    <row r="42" spans="1:256" ht="38.25">
      <c r="A42" s="127" t="s">
        <v>379</v>
      </c>
      <c r="B42" s="155"/>
      <c r="C42" s="128" t="s">
        <v>555</v>
      </c>
      <c r="D42" s="17">
        <v>4399.2</v>
      </c>
      <c r="E42" s="118">
        <f t="shared" si="2"/>
        <v>284364.288</v>
      </c>
      <c r="F42" s="13" t="e">
        <f>#REF!</f>
        <v>#REF!</v>
      </c>
      <c r="I42"/>
    </row>
    <row r="43" spans="1:256" ht="38.25">
      <c r="A43" s="127" t="s">
        <v>380</v>
      </c>
      <c r="B43" s="156"/>
      <c r="C43" s="128" t="s">
        <v>562</v>
      </c>
      <c r="D43" s="17">
        <v>5068.8</v>
      </c>
      <c r="E43" s="118">
        <f t="shared" si="2"/>
        <v>327647.23200000002</v>
      </c>
      <c r="F43" s="13" t="e">
        <f>#REF!</f>
        <v>#REF!</v>
      </c>
    </row>
    <row r="44" spans="1:256" ht="38.25">
      <c r="A44" s="127" t="s">
        <v>381</v>
      </c>
      <c r="B44" s="156"/>
      <c r="C44" s="128" t="s">
        <v>556</v>
      </c>
      <c r="D44" s="17">
        <v>5136</v>
      </c>
      <c r="E44" s="118">
        <f t="shared" si="2"/>
        <v>331991.03999999998</v>
      </c>
      <c r="F44" s="13" t="e">
        <f>#REF!</f>
        <v>#REF!</v>
      </c>
    </row>
    <row r="45" spans="1:256" ht="38.25">
      <c r="A45" s="126" t="s">
        <v>575</v>
      </c>
      <c r="B45" s="157"/>
      <c r="C45" s="129" t="s">
        <v>557</v>
      </c>
      <c r="D45" s="84">
        <v>5877.5999999999995</v>
      </c>
      <c r="E45" s="119">
        <f t="shared" si="2"/>
        <v>379928.06399999995</v>
      </c>
      <c r="F45" s="13" t="e">
        <f>#REF!</f>
        <v>#REF!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</row>
    <row r="46" spans="1:256" ht="34.9" customHeight="1">
      <c r="A46" s="130" t="s">
        <v>717</v>
      </c>
      <c r="B46" s="158"/>
      <c r="C46" s="131" t="s">
        <v>719</v>
      </c>
      <c r="D46" s="132">
        <v>6800</v>
      </c>
      <c r="E46" s="133">
        <f t="shared" si="2"/>
        <v>439552</v>
      </c>
      <c r="F46" s="125" t="e">
        <f>#REF!</f>
        <v>#REF!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</row>
    <row r="47" spans="1:256" ht="49.15" customHeight="1">
      <c r="A47" s="130" t="s">
        <v>718</v>
      </c>
      <c r="B47" s="159"/>
      <c r="C47" s="131" t="s">
        <v>720</v>
      </c>
      <c r="D47" s="132">
        <v>7700</v>
      </c>
      <c r="E47" s="133">
        <f t="shared" si="2"/>
        <v>497728</v>
      </c>
      <c r="F47" s="125" t="e">
        <f>#REF!</f>
        <v>#REF!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</row>
    <row r="48" spans="1:256" ht="15" customHeight="1">
      <c r="A48" s="146" t="s">
        <v>157</v>
      </c>
      <c r="B48" s="147"/>
      <c r="C48" s="147"/>
      <c r="D48" s="147"/>
      <c r="E48" s="147"/>
      <c r="F48" s="13" t="e">
        <f>#REF!</f>
        <v>#REF!</v>
      </c>
    </row>
    <row r="49" spans="1:256" ht="25.5">
      <c r="A49" s="21" t="s">
        <v>7</v>
      </c>
      <c r="B49" s="149"/>
      <c r="C49" s="16" t="s">
        <v>564</v>
      </c>
      <c r="D49" s="17">
        <v>6799.2</v>
      </c>
      <c r="E49" s="118">
        <f t="shared" ref="E49:E61" si="3">D49*($E$3+$E$3*1%)</f>
        <v>439500.288</v>
      </c>
      <c r="F49" s="13" t="e">
        <f>#REF!</f>
        <v>#REF!</v>
      </c>
    </row>
    <row r="50" spans="1:256" s="15" customFormat="1" ht="25.5">
      <c r="A50" s="21" t="s">
        <v>8</v>
      </c>
      <c r="B50" s="150"/>
      <c r="C50" s="16" t="s">
        <v>563</v>
      </c>
      <c r="D50" s="17">
        <v>7584</v>
      </c>
      <c r="E50" s="118">
        <f t="shared" si="3"/>
        <v>490229.76000000001</v>
      </c>
      <c r="F50" s="13" t="e">
        <f>#REF!</f>
        <v>#REF!</v>
      </c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</row>
    <row r="51" spans="1:256" ht="25.5">
      <c r="A51" s="21" t="s">
        <v>210</v>
      </c>
      <c r="B51" s="150"/>
      <c r="C51" s="16" t="s">
        <v>565</v>
      </c>
      <c r="D51" s="17">
        <v>8988</v>
      </c>
      <c r="E51" s="118">
        <f t="shared" si="3"/>
        <v>580984.31999999995</v>
      </c>
      <c r="F51" s="13" t="e">
        <f>#REF!</f>
        <v>#REF!</v>
      </c>
    </row>
    <row r="52" spans="1:256" ht="25.5">
      <c r="A52" s="21" t="s">
        <v>211</v>
      </c>
      <c r="B52" s="150"/>
      <c r="C52" s="16" t="s">
        <v>566</v>
      </c>
      <c r="D52" s="17">
        <v>9792</v>
      </c>
      <c r="E52" s="118">
        <f t="shared" si="3"/>
        <v>632954.88</v>
      </c>
      <c r="F52" s="13" t="e">
        <f>#REF!</f>
        <v>#REF!</v>
      </c>
    </row>
    <row r="53" spans="1:256" ht="25.5">
      <c r="A53" s="21" t="s">
        <v>536</v>
      </c>
      <c r="B53" s="151"/>
      <c r="C53" s="16" t="s">
        <v>537</v>
      </c>
      <c r="D53" s="17">
        <v>11085</v>
      </c>
      <c r="E53" s="118">
        <f t="shared" si="3"/>
        <v>716534.4</v>
      </c>
      <c r="F53" s="13" t="e">
        <f>#REF!</f>
        <v>#REF!</v>
      </c>
    </row>
    <row r="54" spans="1:256" ht="25.5" customHeight="1">
      <c r="A54" s="21" t="s">
        <v>690</v>
      </c>
      <c r="B54" s="149"/>
      <c r="C54" s="16" t="s">
        <v>689</v>
      </c>
      <c r="D54" s="17">
        <v>8707.1999999999989</v>
      </c>
      <c r="E54" s="118">
        <f t="shared" si="3"/>
        <v>562833.40799999994</v>
      </c>
      <c r="F54" s="13">
        <v>20</v>
      </c>
    </row>
    <row r="55" spans="1:256" ht="29.25" customHeight="1">
      <c r="A55" s="21" t="s">
        <v>691</v>
      </c>
      <c r="B55" s="151"/>
      <c r="C55" s="16" t="s">
        <v>692</v>
      </c>
      <c r="D55" s="17">
        <v>9792</v>
      </c>
      <c r="E55" s="118">
        <f t="shared" si="3"/>
        <v>632954.88</v>
      </c>
      <c r="F55" s="13">
        <v>20</v>
      </c>
    </row>
    <row r="56" spans="1:256" ht="67.5" customHeight="1">
      <c r="A56" s="21" t="s">
        <v>9</v>
      </c>
      <c r="B56" s="68"/>
      <c r="C56" s="16" t="s">
        <v>567</v>
      </c>
      <c r="D56" s="17">
        <v>3837.6</v>
      </c>
      <c r="E56" s="118">
        <f t="shared" si="3"/>
        <v>248062.46400000001</v>
      </c>
      <c r="F56" s="13" t="e">
        <f>#REF!</f>
        <v>#REF!</v>
      </c>
    </row>
    <row r="57" spans="1:256" ht="68.25" customHeight="1">
      <c r="A57" s="21" t="s">
        <v>290</v>
      </c>
      <c r="B57" s="68"/>
      <c r="C57" s="16" t="s">
        <v>568</v>
      </c>
      <c r="D57" s="17">
        <v>4917.5999999999995</v>
      </c>
      <c r="E57" s="118">
        <f t="shared" si="3"/>
        <v>317873.66399999999</v>
      </c>
      <c r="F57" s="13" t="e">
        <f>#REF!</f>
        <v>#REF!</v>
      </c>
    </row>
    <row r="58" spans="1:256" ht="75" customHeight="1">
      <c r="A58" s="21" t="s">
        <v>311</v>
      </c>
      <c r="B58" s="68"/>
      <c r="C58" s="16" t="s">
        <v>569</v>
      </c>
      <c r="D58" s="17">
        <v>4486.9800000000005</v>
      </c>
      <c r="E58" s="118">
        <f t="shared" si="3"/>
        <v>290038.38720000006</v>
      </c>
      <c r="F58" s="13" t="e">
        <f>#REF!</f>
        <v>#REF!</v>
      </c>
    </row>
    <row r="59" spans="1:256" ht="79.5" customHeight="1">
      <c r="A59" s="21" t="s">
        <v>144</v>
      </c>
      <c r="B59" s="68"/>
      <c r="C59" s="16" t="s">
        <v>570</v>
      </c>
      <c r="D59" s="17">
        <v>1867.1999999999998</v>
      </c>
      <c r="E59" s="118">
        <f t="shared" si="3"/>
        <v>120695.80799999999</v>
      </c>
      <c r="F59" s="13" t="e">
        <f>#REF!</f>
        <v>#REF!</v>
      </c>
    </row>
    <row r="60" spans="1:256" ht="68.25" customHeight="1">
      <c r="A60" s="69" t="s">
        <v>579</v>
      </c>
      <c r="B60" s="86"/>
      <c r="C60" s="72" t="s">
        <v>571</v>
      </c>
      <c r="D60" s="84">
        <v>1740</v>
      </c>
      <c r="E60" s="119">
        <f t="shared" si="3"/>
        <v>112473.60000000001</v>
      </c>
      <c r="F60" s="13" t="e">
        <f>#REF!</f>
        <v>#REF!</v>
      </c>
    </row>
    <row r="61" spans="1:256" ht="64.5" customHeight="1">
      <c r="A61" s="21" t="s">
        <v>170</v>
      </c>
      <c r="B61" s="21"/>
      <c r="C61" s="16" t="s">
        <v>572</v>
      </c>
      <c r="D61" s="17">
        <v>2126.4</v>
      </c>
      <c r="E61" s="118">
        <f t="shared" si="3"/>
        <v>137450.49600000001</v>
      </c>
      <c r="F61" s="13" t="e">
        <f>#REF!</f>
        <v>#REF!</v>
      </c>
    </row>
    <row r="62" spans="1:256" ht="14.25">
      <c r="A62" s="146" t="s">
        <v>158</v>
      </c>
      <c r="B62" s="147"/>
      <c r="C62" s="147"/>
      <c r="D62" s="147"/>
      <c r="E62" s="147"/>
      <c r="F62" s="13" t="e">
        <f>#REF!</f>
        <v>#REF!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</row>
    <row r="63" spans="1:256" ht="25.5">
      <c r="A63" s="69" t="s">
        <v>577</v>
      </c>
      <c r="B63" s="149"/>
      <c r="C63" s="72" t="s">
        <v>558</v>
      </c>
      <c r="D63" s="84">
        <v>1124.8402064516131</v>
      </c>
      <c r="E63" s="119">
        <f t="shared" ref="E63:E68" si="4">D63*($E$3+$E$3*1%)</f>
        <v>72709.670945032267</v>
      </c>
      <c r="F63" s="13" t="e">
        <f>#REF!</f>
        <v>#REF!</v>
      </c>
      <c r="G63" s="15"/>
      <c r="H63" s="15"/>
      <c r="I63" s="15"/>
      <c r="J63" s="15"/>
      <c r="K63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</row>
    <row r="64" spans="1:256" ht="25.5">
      <c r="A64" s="69" t="s">
        <v>694</v>
      </c>
      <c r="B64" s="150"/>
      <c r="C64" s="72" t="s">
        <v>558</v>
      </c>
      <c r="D64" s="84">
        <v>1272</v>
      </c>
      <c r="E64" s="119">
        <f t="shared" si="4"/>
        <v>82222.080000000002</v>
      </c>
      <c r="F64" s="13">
        <v>20</v>
      </c>
      <c r="G64" s="15"/>
      <c r="H64" s="15"/>
      <c r="I64" s="15"/>
      <c r="J64" s="15"/>
      <c r="K64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</row>
    <row r="65" spans="1:9" ht="25.5">
      <c r="A65" s="21" t="s">
        <v>169</v>
      </c>
      <c r="B65" s="150"/>
      <c r="C65" s="16" t="s">
        <v>559</v>
      </c>
      <c r="D65" s="17">
        <v>1283.9207225806451</v>
      </c>
      <c r="E65" s="118">
        <f t="shared" si="4"/>
        <v>82992.635507612897</v>
      </c>
      <c r="F65" s="13" t="e">
        <f>#REF!</f>
        <v>#REF!</v>
      </c>
    </row>
    <row r="66" spans="1:9" ht="25.5">
      <c r="A66" s="21" t="s">
        <v>695</v>
      </c>
      <c r="B66" s="150"/>
      <c r="C66" s="16" t="s">
        <v>559</v>
      </c>
      <c r="D66" s="17">
        <v>1431</v>
      </c>
      <c r="E66" s="118">
        <f t="shared" si="4"/>
        <v>92499.839999999997</v>
      </c>
      <c r="F66" s="13">
        <v>20</v>
      </c>
    </row>
    <row r="67" spans="1:9" ht="25.5">
      <c r="A67" s="21" t="s">
        <v>10</v>
      </c>
      <c r="B67" s="150"/>
      <c r="C67" s="16" t="s">
        <v>670</v>
      </c>
      <c r="D67" s="17">
        <v>968.8204800000002</v>
      </c>
      <c r="E67" s="118">
        <f t="shared" si="4"/>
        <v>62624.555827200013</v>
      </c>
      <c r="F67" s="13" t="e">
        <f>#REF!</f>
        <v>#REF!</v>
      </c>
    </row>
    <row r="68" spans="1:9" ht="25.5">
      <c r="A68" s="69" t="s">
        <v>578</v>
      </c>
      <c r="B68" s="151"/>
      <c r="C68" s="72" t="s">
        <v>560</v>
      </c>
      <c r="D68" s="84">
        <v>774.05760000000009</v>
      </c>
      <c r="E68" s="119">
        <f t="shared" si="4"/>
        <v>50035.083264000008</v>
      </c>
      <c r="F68" s="13" t="e">
        <f>#REF!</f>
        <v>#REF!</v>
      </c>
    </row>
    <row r="69" spans="1:9" ht="15" customHeight="1">
      <c r="A69" s="146" t="s">
        <v>580</v>
      </c>
      <c r="B69" s="147"/>
      <c r="C69" s="147"/>
      <c r="D69" s="147"/>
      <c r="E69" s="147"/>
      <c r="F69" s="13" t="e">
        <f>#REF!</f>
        <v>#REF!</v>
      </c>
    </row>
    <row r="70" spans="1:9" ht="26.25" customHeight="1">
      <c r="A70" s="21" t="s">
        <v>581</v>
      </c>
      <c r="B70" s="148"/>
      <c r="C70" s="16" t="s">
        <v>582</v>
      </c>
      <c r="D70" s="17">
        <v>3184</v>
      </c>
      <c r="E70" s="118">
        <f>D70*($E$3+$E$3*1%)</f>
        <v>205813.76000000001</v>
      </c>
      <c r="F70" s="13">
        <v>20</v>
      </c>
    </row>
    <row r="71" spans="1:9" ht="26.25" customHeight="1">
      <c r="A71" s="21" t="s">
        <v>583</v>
      </c>
      <c r="B71" s="148"/>
      <c r="C71" s="16" t="s">
        <v>584</v>
      </c>
      <c r="D71" s="17">
        <v>3440</v>
      </c>
      <c r="E71" s="118">
        <f>D71*($E$3+$E$3*1%)</f>
        <v>222361.60000000001</v>
      </c>
      <c r="F71" s="13">
        <v>20</v>
      </c>
    </row>
    <row r="72" spans="1:9" ht="26.25" customHeight="1">
      <c r="A72" s="21" t="s">
        <v>585</v>
      </c>
      <c r="B72" s="148"/>
      <c r="C72" s="16" t="s">
        <v>586</v>
      </c>
      <c r="D72" s="17">
        <v>3900</v>
      </c>
      <c r="E72" s="118">
        <f>D70*($E$3+$E$3*1%)</f>
        <v>205813.76000000001</v>
      </c>
      <c r="F72" s="13">
        <v>20</v>
      </c>
    </row>
    <row r="73" spans="1:9" ht="15" customHeight="1">
      <c r="A73" s="146" t="s">
        <v>159</v>
      </c>
      <c r="B73" s="147"/>
      <c r="C73" s="147"/>
      <c r="D73" s="147"/>
      <c r="E73" s="147"/>
      <c r="F73" s="13" t="e">
        <f>#REF!</f>
        <v>#REF!</v>
      </c>
    </row>
    <row r="74" spans="1:9" ht="40.5" customHeight="1">
      <c r="A74" s="13" t="s">
        <v>171</v>
      </c>
      <c r="B74" s="16"/>
      <c r="C74" s="16" t="s">
        <v>641</v>
      </c>
      <c r="D74" s="17">
        <v>204</v>
      </c>
      <c r="E74" s="118">
        <f t="shared" ref="E74:E82" si="5">D74*($E$3+$E$3*1%)</f>
        <v>13186.56</v>
      </c>
      <c r="F74" s="13" t="e">
        <f>#REF!</f>
        <v>#REF!</v>
      </c>
    </row>
    <row r="75" spans="1:9" ht="40.5" customHeight="1">
      <c r="A75" s="13" t="s">
        <v>172</v>
      </c>
      <c r="B75" s="16"/>
      <c r="C75" s="16" t="s">
        <v>642</v>
      </c>
      <c r="D75" s="17">
        <v>224.4</v>
      </c>
      <c r="E75" s="118">
        <f t="shared" si="5"/>
        <v>14505.216</v>
      </c>
      <c r="F75" s="13">
        <v>20</v>
      </c>
    </row>
    <row r="76" spans="1:9" ht="40.5" customHeight="1">
      <c r="A76" s="13" t="s">
        <v>639</v>
      </c>
      <c r="B76" s="16"/>
      <c r="C76" s="16" t="s">
        <v>643</v>
      </c>
      <c r="D76" s="17">
        <v>255</v>
      </c>
      <c r="E76" s="118">
        <f t="shared" si="5"/>
        <v>16483.2</v>
      </c>
      <c r="F76" s="13">
        <v>20</v>
      </c>
    </row>
    <row r="77" spans="1:9" ht="39.75" customHeight="1">
      <c r="A77" s="13" t="s">
        <v>640</v>
      </c>
      <c r="B77" s="16"/>
      <c r="C77" s="16" t="s">
        <v>644</v>
      </c>
      <c r="D77" s="17">
        <v>285.60000000000002</v>
      </c>
      <c r="E77" s="118">
        <f t="shared" si="5"/>
        <v>18461.184000000001</v>
      </c>
      <c r="F77" s="13" t="e">
        <f>#REF!</f>
        <v>#REF!</v>
      </c>
      <c r="I77"/>
    </row>
    <row r="78" spans="1:9" ht="61.5" customHeight="1">
      <c r="A78" s="22" t="s">
        <v>11</v>
      </c>
      <c r="B78" s="68"/>
      <c r="C78" s="16" t="s">
        <v>561</v>
      </c>
      <c r="D78" s="17">
        <v>308.04000000000002</v>
      </c>
      <c r="E78" s="118">
        <f t="shared" si="5"/>
        <v>19911.705600000001</v>
      </c>
      <c r="F78" s="13" t="e">
        <f>#REF!</f>
        <v>#REF!</v>
      </c>
    </row>
    <row r="79" spans="1:9" ht="57" customHeight="1">
      <c r="A79" s="22" t="s">
        <v>212</v>
      </c>
      <c r="B79" s="68"/>
      <c r="C79" s="16" t="s">
        <v>187</v>
      </c>
      <c r="D79" s="17">
        <v>192.78</v>
      </c>
      <c r="E79" s="118">
        <f t="shared" si="5"/>
        <v>12461.299199999999</v>
      </c>
      <c r="F79" s="13" t="e">
        <f>#REF!</f>
        <v>#REF!</v>
      </c>
    </row>
    <row r="80" spans="1:9" ht="68.25" customHeight="1">
      <c r="A80" s="22" t="s">
        <v>213</v>
      </c>
      <c r="B80" s="68"/>
      <c r="C80" s="16" t="s">
        <v>175</v>
      </c>
      <c r="D80" s="17">
        <v>40</v>
      </c>
      <c r="E80" s="118">
        <f t="shared" si="5"/>
        <v>2585.6</v>
      </c>
      <c r="F80" s="13" t="e">
        <f>#REF!</f>
        <v>#REF!</v>
      </c>
    </row>
    <row r="81" spans="1:6" ht="31.5" customHeight="1">
      <c r="A81" s="13"/>
      <c r="B81" s="154"/>
      <c r="C81" s="16" t="s">
        <v>173</v>
      </c>
      <c r="D81" s="17">
        <v>190</v>
      </c>
      <c r="E81" s="118">
        <f t="shared" si="5"/>
        <v>12281.6</v>
      </c>
      <c r="F81" s="13" t="e">
        <f>#REF!</f>
        <v>#REF!</v>
      </c>
    </row>
    <row r="82" spans="1:6" ht="27" customHeight="1">
      <c r="A82" s="68"/>
      <c r="B82" s="154"/>
      <c r="C82" s="16" t="s">
        <v>174</v>
      </c>
      <c r="D82" s="17">
        <v>350</v>
      </c>
      <c r="E82" s="118">
        <f t="shared" si="5"/>
        <v>22624</v>
      </c>
      <c r="F82" s="13" t="e">
        <f>#REF!</f>
        <v>#REF!</v>
      </c>
    </row>
  </sheetData>
  <mergeCells count="28">
    <mergeCell ref="A36:E36"/>
    <mergeCell ref="A2:D3"/>
    <mergeCell ref="A9:E9"/>
    <mergeCell ref="A10:E10"/>
    <mergeCell ref="A17:E17"/>
    <mergeCell ref="B13:B16"/>
    <mergeCell ref="A5:E5"/>
    <mergeCell ref="A6:E6"/>
    <mergeCell ref="A62:E62"/>
    <mergeCell ref="A73:E73"/>
    <mergeCell ref="B63:B68"/>
    <mergeCell ref="B81:B82"/>
    <mergeCell ref="A1:E1"/>
    <mergeCell ref="A69:E69"/>
    <mergeCell ref="B70:B72"/>
    <mergeCell ref="B49:B53"/>
    <mergeCell ref="B34:B35"/>
    <mergeCell ref="B54:B55"/>
    <mergeCell ref="B37:B40"/>
    <mergeCell ref="B42:B45"/>
    <mergeCell ref="B46:B47"/>
    <mergeCell ref="A19:E19"/>
    <mergeCell ref="A20:E20"/>
    <mergeCell ref="A32:E32"/>
    <mergeCell ref="A30:E30"/>
    <mergeCell ref="A48:E48"/>
    <mergeCell ref="B21:B29"/>
    <mergeCell ref="A33:E33"/>
  </mergeCells>
  <phoneticPr fontId="5" type="noConversion"/>
  <pageMargins left="0.25" right="0.25" top="0.75" bottom="0.75" header="0.3" footer="0.3"/>
  <pageSetup paperSize="9" scale="57" orientation="portrait" r:id="rId1"/>
  <headerFooter alignWithMargins="0"/>
  <rowBreaks count="1" manualBreakCount="1">
    <brk id="4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66"/>
  <sheetViews>
    <sheetView view="pageBreakPreview" zoomScaleNormal="100" zoomScaleSheetLayoutView="100" workbookViewId="0">
      <selection activeCell="A27" sqref="A27:E27"/>
    </sheetView>
  </sheetViews>
  <sheetFormatPr defaultColWidth="9.140625" defaultRowHeight="12.75"/>
  <cols>
    <col min="1" max="1" width="14.28515625" style="2" customWidth="1"/>
    <col min="2" max="2" width="21.42578125" style="2" customWidth="1"/>
    <col min="3" max="3" width="85.7109375" style="1" customWidth="1"/>
    <col min="4" max="4" width="8.5703125" style="83" customWidth="1"/>
    <col min="5" max="5" width="13.5703125" style="1" customWidth="1"/>
    <col min="6" max="9" width="3.42578125" style="1" hidden="1" customWidth="1"/>
    <col min="10" max="10" width="7.28515625" style="1" customWidth="1"/>
    <col min="11" max="24" width="3.42578125" style="1" customWidth="1"/>
    <col min="25" max="16384" width="9.140625" style="1"/>
  </cols>
  <sheetData>
    <row r="1" spans="1:6" ht="165.75" customHeight="1">
      <c r="A1" s="170" t="s">
        <v>725</v>
      </c>
      <c r="B1" s="170"/>
      <c r="C1" s="170"/>
      <c r="D1" s="170"/>
      <c r="E1" s="170"/>
    </row>
    <row r="2" spans="1:6" ht="38.25">
      <c r="A2" s="162" t="s">
        <v>665</v>
      </c>
      <c r="B2" s="163"/>
      <c r="C2" s="163"/>
      <c r="D2" s="163"/>
      <c r="E2" s="67" t="s">
        <v>331</v>
      </c>
    </row>
    <row r="3" spans="1:6" ht="21.75" customHeight="1">
      <c r="A3" s="164"/>
      <c r="B3" s="165"/>
      <c r="C3" s="165"/>
      <c r="D3" s="165"/>
      <c r="E3" s="69">
        <v>64</v>
      </c>
    </row>
    <row r="4" spans="1:6" ht="25.5">
      <c r="A4" s="29" t="s">
        <v>0</v>
      </c>
      <c r="B4" s="29" t="s">
        <v>384</v>
      </c>
      <c r="C4" s="29" t="s">
        <v>384</v>
      </c>
      <c r="D4" s="29" t="s">
        <v>337</v>
      </c>
      <c r="E4" s="29" t="s">
        <v>336</v>
      </c>
    </row>
    <row r="5" spans="1:6" ht="21.75" customHeight="1">
      <c r="A5" s="172" t="s">
        <v>2</v>
      </c>
      <c r="B5" s="173"/>
      <c r="C5" s="173"/>
      <c r="D5" s="173"/>
      <c r="E5" s="173"/>
    </row>
    <row r="6" spans="1:6" ht="38.25">
      <c r="A6" s="13" t="s">
        <v>508</v>
      </c>
      <c r="B6" s="155"/>
      <c r="C6" s="16" t="s">
        <v>509</v>
      </c>
      <c r="D6" s="17">
        <v>948.15000000000009</v>
      </c>
      <c r="E6" s="122">
        <f>D6*($E$3+$E$3*1%)</f>
        <v>61288.416000000005</v>
      </c>
      <c r="F6" s="1" t="e">
        <f>#REF!</f>
        <v>#REF!</v>
      </c>
    </row>
    <row r="7" spans="1:6" ht="48.75" customHeight="1">
      <c r="A7" s="13" t="s">
        <v>671</v>
      </c>
      <c r="B7" s="156"/>
      <c r="C7" s="16" t="s">
        <v>672</v>
      </c>
      <c r="D7" s="17">
        <v>1159.2</v>
      </c>
      <c r="E7" s="18">
        <f>D7*E3</f>
        <v>74188.800000000003</v>
      </c>
    </row>
    <row r="8" spans="1:6" ht="38.25">
      <c r="A8" s="13" t="s">
        <v>510</v>
      </c>
      <c r="B8" s="156"/>
      <c r="C8" s="16" t="s">
        <v>592</v>
      </c>
      <c r="D8" s="17">
        <v>1375.5</v>
      </c>
      <c r="E8" s="18">
        <f>D8*($E$3+$E$3*1%)</f>
        <v>88912.320000000007</v>
      </c>
      <c r="F8" s="1" t="e">
        <f>#REF!</f>
        <v>#REF!</v>
      </c>
    </row>
    <row r="9" spans="1:6" ht="38.25">
      <c r="A9" s="13" t="s">
        <v>511</v>
      </c>
      <c r="B9" s="157"/>
      <c r="C9" s="16" t="s">
        <v>512</v>
      </c>
      <c r="D9" s="17">
        <v>1545.6000000000001</v>
      </c>
      <c r="E9" s="18">
        <f t="shared" ref="E9:E26" si="0">D9*($E$3+$E$3*1%)</f>
        <v>99907.584000000003</v>
      </c>
      <c r="F9" s="1" t="e">
        <f>#REF!</f>
        <v>#REF!</v>
      </c>
    </row>
    <row r="10" spans="1:6" ht="38.25">
      <c r="A10" s="13" t="s">
        <v>513</v>
      </c>
      <c r="B10" s="174"/>
      <c r="C10" s="16" t="s">
        <v>514</v>
      </c>
      <c r="D10" s="17">
        <v>1666.3500000000001</v>
      </c>
      <c r="E10" s="18">
        <f t="shared" si="0"/>
        <v>107712.86400000002</v>
      </c>
      <c r="F10" s="1" t="e">
        <f>#REF!</f>
        <v>#REF!</v>
      </c>
    </row>
    <row r="11" spans="1:6" ht="38.25">
      <c r="A11" s="13" t="s">
        <v>515</v>
      </c>
      <c r="B11" s="175"/>
      <c r="C11" s="16" t="s">
        <v>516</v>
      </c>
      <c r="D11" s="17">
        <v>1714.65</v>
      </c>
      <c r="E11" s="18">
        <f t="shared" si="0"/>
        <v>110834.97600000001</v>
      </c>
      <c r="F11" s="1" t="e">
        <f>#REF!</f>
        <v>#REF!</v>
      </c>
    </row>
    <row r="12" spans="1:6" ht="38.25">
      <c r="A12" s="13" t="s">
        <v>517</v>
      </c>
      <c r="B12" s="175"/>
      <c r="C12" s="16" t="s">
        <v>514</v>
      </c>
      <c r="D12" s="17">
        <v>1835.4</v>
      </c>
      <c r="E12" s="18">
        <f t="shared" si="0"/>
        <v>118640.25600000001</v>
      </c>
      <c r="F12" s="1" t="e">
        <f>#REF!</f>
        <v>#REF!</v>
      </c>
    </row>
    <row r="13" spans="1:6" ht="38.25">
      <c r="A13" s="13" t="s">
        <v>518</v>
      </c>
      <c r="B13" s="176"/>
      <c r="C13" s="16" t="s">
        <v>516</v>
      </c>
      <c r="D13" s="17">
        <v>1968.75</v>
      </c>
      <c r="E13" s="18">
        <f t="shared" si="0"/>
        <v>127260</v>
      </c>
      <c r="F13" s="1" t="e">
        <f>#REF!</f>
        <v>#REF!</v>
      </c>
    </row>
    <row r="14" spans="1:6" ht="15" customHeight="1">
      <c r="A14" s="146" t="s">
        <v>519</v>
      </c>
      <c r="B14" s="147"/>
      <c r="C14" s="147"/>
      <c r="D14" s="147"/>
      <c r="E14" s="147"/>
      <c r="F14" s="1" t="e">
        <f>#REF!</f>
        <v>#REF!</v>
      </c>
    </row>
    <row r="15" spans="1:6" ht="25.5">
      <c r="A15" s="13" t="s">
        <v>520</v>
      </c>
      <c r="B15" s="155"/>
      <c r="C15" s="16" t="s">
        <v>521</v>
      </c>
      <c r="D15" s="17">
        <v>592.25</v>
      </c>
      <c r="E15" s="18">
        <f t="shared" si="0"/>
        <v>38283.040000000001</v>
      </c>
      <c r="F15" s="1" t="e">
        <f>#REF!</f>
        <v>#REF!</v>
      </c>
    </row>
    <row r="16" spans="1:6" ht="25.5">
      <c r="A16" s="13" t="s">
        <v>522</v>
      </c>
      <c r="B16" s="156"/>
      <c r="C16" s="16" t="s">
        <v>523</v>
      </c>
      <c r="D16" s="17">
        <v>710.7</v>
      </c>
      <c r="E16" s="18">
        <f t="shared" si="0"/>
        <v>45939.648000000001</v>
      </c>
      <c r="F16" s="1" t="e">
        <f>#REF!</f>
        <v>#REF!</v>
      </c>
    </row>
    <row r="17" spans="1:10" ht="25.5">
      <c r="A17" s="13" t="s">
        <v>524</v>
      </c>
      <c r="B17" s="157"/>
      <c r="C17" s="16" t="s">
        <v>525</v>
      </c>
      <c r="D17" s="17">
        <v>758.08</v>
      </c>
      <c r="E17" s="18">
        <f t="shared" si="0"/>
        <v>49002.2912</v>
      </c>
      <c r="F17" s="1" t="e">
        <f>#REF!</f>
        <v>#REF!</v>
      </c>
    </row>
    <row r="18" spans="1:10" ht="25.5">
      <c r="A18" s="13" t="s">
        <v>526</v>
      </c>
      <c r="B18" s="13"/>
      <c r="C18" s="16" t="s">
        <v>527</v>
      </c>
      <c r="D18" s="17">
        <v>900.22</v>
      </c>
      <c r="E18" s="18">
        <f t="shared" si="0"/>
        <v>58190.220800000003</v>
      </c>
      <c r="F18" s="1" t="e">
        <f>#REF!</f>
        <v>#REF!</v>
      </c>
    </row>
    <row r="19" spans="1:10" ht="84.75" customHeight="1">
      <c r="A19" s="13" t="s">
        <v>528</v>
      </c>
      <c r="B19" s="13"/>
      <c r="C19" s="16" t="s">
        <v>529</v>
      </c>
      <c r="D19" s="17">
        <v>260.59000000000003</v>
      </c>
      <c r="E19" s="18">
        <f t="shared" si="0"/>
        <v>16844.537600000003</v>
      </c>
      <c r="F19" s="1" t="e">
        <f>#REF!</f>
        <v>#REF!</v>
      </c>
    </row>
    <row r="20" spans="1:10" ht="15" customHeight="1">
      <c r="A20" s="146" t="s">
        <v>3</v>
      </c>
      <c r="B20" s="147"/>
      <c r="C20" s="147"/>
      <c r="D20" s="147"/>
      <c r="E20" s="147"/>
      <c r="F20" s="1" t="e">
        <f>#REF!</f>
        <v>#REF!</v>
      </c>
    </row>
    <row r="21" spans="1:10" ht="25.5">
      <c r="A21" s="13" t="s">
        <v>530</v>
      </c>
      <c r="B21" s="13"/>
      <c r="C21" s="16" t="s">
        <v>531</v>
      </c>
      <c r="D21" s="17">
        <v>751.84199999999998</v>
      </c>
      <c r="E21" s="18">
        <f t="shared" si="0"/>
        <v>48599.066879999998</v>
      </c>
      <c r="F21" s="1" t="e">
        <f>#REF!</f>
        <v>#REF!</v>
      </c>
      <c r="J21" s="134"/>
    </row>
    <row r="22" spans="1:10" ht="30" customHeight="1">
      <c r="A22" s="13" t="s">
        <v>673</v>
      </c>
      <c r="B22" s="59"/>
      <c r="C22" s="16" t="s">
        <v>531</v>
      </c>
      <c r="D22" s="17">
        <v>688.5</v>
      </c>
      <c r="E22" s="18">
        <f t="shared" si="0"/>
        <v>44504.639999999999</v>
      </c>
      <c r="J22" s="134"/>
    </row>
    <row r="23" spans="1:10" ht="38.25">
      <c r="A23" s="13" t="s">
        <v>678</v>
      </c>
      <c r="B23" s="174"/>
      <c r="C23" s="16" t="s">
        <v>620</v>
      </c>
      <c r="D23" s="17">
        <v>1435.752</v>
      </c>
      <c r="E23" s="18">
        <f t="shared" si="0"/>
        <v>92807.009279999998</v>
      </c>
      <c r="F23" s="1" t="e">
        <f>#REF!</f>
        <v>#REF!</v>
      </c>
      <c r="J23" s="134"/>
    </row>
    <row r="24" spans="1:10" ht="51">
      <c r="A24" s="13" t="s">
        <v>532</v>
      </c>
      <c r="B24" s="176"/>
      <c r="C24" s="16" t="s">
        <v>619</v>
      </c>
      <c r="D24" s="17">
        <v>1477.98</v>
      </c>
      <c r="E24" s="18">
        <f t="shared" si="0"/>
        <v>95536.627200000003</v>
      </c>
      <c r="F24" s="1" t="e">
        <f>#REF!</f>
        <v>#REF!</v>
      </c>
      <c r="J24" s="134"/>
    </row>
    <row r="25" spans="1:10" ht="96" customHeight="1">
      <c r="A25" s="13" t="s">
        <v>533</v>
      </c>
      <c r="B25"/>
      <c r="C25" s="16" t="s">
        <v>619</v>
      </c>
      <c r="D25" s="17">
        <v>1568.8620000000001</v>
      </c>
      <c r="E25" s="18">
        <f t="shared" si="0"/>
        <v>101411.23968000001</v>
      </c>
      <c r="F25" s="1" t="e">
        <f>#REF!</f>
        <v>#REF!</v>
      </c>
      <c r="J25" s="134"/>
    </row>
    <row r="26" spans="1:10" ht="100.5" customHeight="1">
      <c r="A26" s="13" t="s">
        <v>534</v>
      </c>
      <c r="B26" s="13"/>
      <c r="C26" s="16" t="s">
        <v>535</v>
      </c>
      <c r="D26" s="17">
        <v>171</v>
      </c>
      <c r="E26" s="18">
        <f t="shared" si="0"/>
        <v>11053.44</v>
      </c>
      <c r="F26" s="1" t="e">
        <f>#REF!</f>
        <v>#REF!</v>
      </c>
      <c r="J26" s="134"/>
    </row>
    <row r="27" spans="1:10" ht="21" customHeight="1">
      <c r="A27" s="171"/>
      <c r="B27" s="171"/>
      <c r="C27" s="171"/>
      <c r="D27" s="171"/>
    </row>
    <row r="28" spans="1:10" ht="28.5" customHeight="1">
      <c r="A28" s="171"/>
      <c r="B28" s="171"/>
      <c r="C28" s="171"/>
      <c r="D28" s="171"/>
    </row>
    <row r="29" spans="1:10" ht="28.5" customHeight="1"/>
    <row r="30" spans="1:10" ht="28.5" customHeight="1"/>
    <row r="31" spans="1:10" ht="28.5" customHeight="1"/>
    <row r="32" spans="1:10" ht="28.5" customHeight="1"/>
    <row r="33" spans="3:24" ht="28.5" customHeight="1"/>
    <row r="34" spans="3:24" ht="28.5" customHeight="1"/>
    <row r="35" spans="3:24" ht="28.5" customHeight="1"/>
    <row r="36" spans="3:24" s="2" customFormat="1" ht="28.5" customHeight="1">
      <c r="C36" s="1"/>
      <c r="D36" s="8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3:24" s="2" customFormat="1" ht="28.5" customHeight="1">
      <c r="C37" s="1"/>
      <c r="D37" s="8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3:24" s="2" customFormat="1" ht="28.5" customHeight="1">
      <c r="C38" s="1"/>
      <c r="D38" s="83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3:24" s="2" customFormat="1" ht="28.5" customHeight="1">
      <c r="C39" s="1"/>
      <c r="D39" s="83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3:24" s="2" customFormat="1" ht="28.5" customHeight="1">
      <c r="C40" s="1"/>
      <c r="D40" s="83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3:24" s="2" customFormat="1" ht="28.5" customHeight="1">
      <c r="C41" s="1"/>
      <c r="D41" s="83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3:24" s="2" customFormat="1" ht="28.5" customHeight="1">
      <c r="C42" s="1"/>
      <c r="D42" s="8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3:24" s="2" customFormat="1" ht="28.5" customHeight="1">
      <c r="C43" s="1"/>
      <c r="D43" s="8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3:24" s="2" customFormat="1" ht="28.5" customHeight="1">
      <c r="C44" s="1"/>
      <c r="D44" s="8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3:24" s="2" customFormat="1" ht="28.5" customHeight="1">
      <c r="C45" s="1"/>
      <c r="D45" s="8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3:24" s="2" customFormat="1" ht="28.5" customHeight="1">
      <c r="C46" s="1"/>
      <c r="D46" s="8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3:24" s="2" customFormat="1" ht="28.5" customHeight="1">
      <c r="C47" s="1"/>
      <c r="D47" s="8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3:24" s="2" customFormat="1" ht="28.5" customHeight="1">
      <c r="C48" s="1"/>
      <c r="D48" s="8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3:24" s="2" customFormat="1" ht="28.5" customHeight="1">
      <c r="C49" s="1"/>
      <c r="D49" s="8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3:24" s="2" customFormat="1" ht="28.5" customHeight="1">
      <c r="C50" s="1"/>
      <c r="D50" s="8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3:24" s="2" customFormat="1" ht="28.5" customHeight="1">
      <c r="C51" s="1"/>
      <c r="D51" s="8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3:24" s="2" customFormat="1" ht="28.5" customHeight="1">
      <c r="C52" s="1"/>
      <c r="D52" s="8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3:24" s="2" customFormat="1" ht="28.5" customHeight="1">
      <c r="C53" s="1"/>
      <c r="D53" s="8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3:24" s="2" customFormat="1" ht="28.5" customHeight="1">
      <c r="C54" s="1"/>
      <c r="D54" s="8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3:24" s="2" customFormat="1" ht="28.5" customHeight="1">
      <c r="C55" s="1"/>
      <c r="D55" s="8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3:24" s="2" customFormat="1" ht="28.5" customHeight="1">
      <c r="C56" s="1"/>
      <c r="D56" s="8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3:24" s="2" customFormat="1" ht="28.5" customHeight="1">
      <c r="C57" s="1"/>
      <c r="D57" s="8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3:24" s="2" customFormat="1" ht="28.5" customHeight="1">
      <c r="C58" s="1"/>
      <c r="D58" s="8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3:24" s="2" customFormat="1" ht="28.5" customHeight="1">
      <c r="C59" s="1"/>
      <c r="D59" s="8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3:24" s="2" customFormat="1" ht="28.5" customHeight="1">
      <c r="C60" s="1"/>
      <c r="D60" s="8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3:24" s="2" customFormat="1" ht="28.5" customHeight="1">
      <c r="C61" s="1"/>
      <c r="D61" s="8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3:24" s="2" customFormat="1" ht="28.5" customHeight="1">
      <c r="C62" s="1"/>
      <c r="D62" s="8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3:24" s="2" customFormat="1" ht="28.5" customHeight="1">
      <c r="C63" s="1"/>
      <c r="D63" s="8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3:24" s="2" customFormat="1" ht="28.5" customHeight="1">
      <c r="C64" s="1"/>
      <c r="D64" s="8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3:24" s="2" customFormat="1" ht="28.5" customHeight="1">
      <c r="C65" s="1"/>
      <c r="D65" s="8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3:24" s="2" customFormat="1" ht="28.5" customHeight="1">
      <c r="C66" s="1"/>
      <c r="D66" s="8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</sheetData>
  <mergeCells count="11">
    <mergeCell ref="A1:E1"/>
    <mergeCell ref="A28:D28"/>
    <mergeCell ref="A2:D3"/>
    <mergeCell ref="A5:E5"/>
    <mergeCell ref="A14:E14"/>
    <mergeCell ref="A20:E20"/>
    <mergeCell ref="B6:B9"/>
    <mergeCell ref="B10:B13"/>
    <mergeCell ref="B23:B24"/>
    <mergeCell ref="A27:D27"/>
    <mergeCell ref="B15:B17"/>
  </mergeCells>
  <pageMargins left="0.7" right="0.7" top="0.75" bottom="0.75" header="0.3" footer="0.3"/>
  <pageSetup paperSize="9" scale="53" orientation="portrait" verticalDpi="200" r:id="rId1"/>
  <colBreaks count="1" manualBreakCount="1">
    <brk id="9" min="1" max="26" man="1"/>
  </colBreaks>
  <ignoredErrors>
    <ignoredError sqref="E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F49"/>
  <sheetViews>
    <sheetView view="pageBreakPreview" zoomScaleNormal="100" zoomScaleSheetLayoutView="100" workbookViewId="0">
      <selection activeCell="C61" sqref="C61"/>
    </sheetView>
  </sheetViews>
  <sheetFormatPr defaultColWidth="9.140625" defaultRowHeight="12.75"/>
  <cols>
    <col min="1" max="1" width="15.7109375" style="6" customWidth="1"/>
    <col min="2" max="2" width="24.140625" style="6" customWidth="1"/>
    <col min="3" max="3" width="84.28515625" style="4" customWidth="1"/>
    <col min="4" max="4" width="7.85546875" style="10" bestFit="1" customWidth="1"/>
    <col min="5" max="5" width="13.5703125" style="2" customWidth="1"/>
    <col min="6" max="6" width="0.140625" style="2" customWidth="1"/>
    <col min="7" max="13" width="6.140625" style="4" customWidth="1"/>
    <col min="14" max="18" width="5.42578125" style="4" customWidth="1"/>
    <col min="19" max="16384" width="9.140625" style="4"/>
  </cols>
  <sheetData>
    <row r="1" spans="1:6" ht="174.75" customHeight="1">
      <c r="A1" s="177" t="s">
        <v>726</v>
      </c>
      <c r="B1" s="177"/>
      <c r="C1" s="177"/>
      <c r="D1" s="177"/>
      <c r="E1" s="177"/>
    </row>
    <row r="2" spans="1:6" ht="45" customHeight="1">
      <c r="A2" s="178" t="s">
        <v>383</v>
      </c>
      <c r="B2" s="178"/>
      <c r="C2" s="178"/>
      <c r="D2" s="178"/>
      <c r="E2" s="67" t="s">
        <v>331</v>
      </c>
      <c r="F2" s="14"/>
    </row>
    <row r="3" spans="1:6" ht="21" customHeight="1">
      <c r="A3" s="165"/>
      <c r="B3" s="165"/>
      <c r="C3" s="165"/>
      <c r="D3" s="165"/>
      <c r="E3" s="69">
        <v>64</v>
      </c>
      <c r="F3" s="14"/>
    </row>
    <row r="4" spans="1:6" ht="25.5">
      <c r="A4" s="29" t="s">
        <v>0</v>
      </c>
      <c r="B4" s="29" t="s">
        <v>384</v>
      </c>
      <c r="C4" s="29" t="s">
        <v>1</v>
      </c>
      <c r="D4" s="29" t="s">
        <v>337</v>
      </c>
      <c r="E4" s="29" t="s">
        <v>336</v>
      </c>
      <c r="F4" s="15"/>
    </row>
    <row r="5" spans="1:6" s="5" customFormat="1" ht="15">
      <c r="A5" s="146" t="s">
        <v>29</v>
      </c>
      <c r="B5" s="147"/>
      <c r="C5" s="147"/>
      <c r="D5" s="147"/>
      <c r="E5" s="147"/>
      <c r="F5" s="30"/>
    </row>
    <row r="6" spans="1:6" ht="76.5">
      <c r="A6" s="29" t="s">
        <v>56</v>
      </c>
      <c r="B6" s="68"/>
      <c r="C6" s="13" t="s">
        <v>420</v>
      </c>
      <c r="D6" s="31">
        <v>13980</v>
      </c>
      <c r="E6" s="18">
        <f>D6*($E$3+$E$3*1%)</f>
        <v>903667.19999999995</v>
      </c>
      <c r="F6" s="14" t="e">
        <f>#REF!</f>
        <v>#REF!</v>
      </c>
    </row>
    <row r="7" spans="1:6" ht="76.5">
      <c r="A7" s="29" t="s">
        <v>312</v>
      </c>
      <c r="B7" s="68"/>
      <c r="C7" s="13" t="s">
        <v>338</v>
      </c>
      <c r="D7" s="31">
        <v>15243.9</v>
      </c>
      <c r="E7" s="18">
        <f>D7*($E$3+$E$3*1%)</f>
        <v>985365.696</v>
      </c>
      <c r="F7" s="14" t="e">
        <f>#REF!</f>
        <v>#REF!</v>
      </c>
    </row>
    <row r="8" spans="1:6" ht="76.5">
      <c r="A8" s="29" t="s">
        <v>54</v>
      </c>
      <c r="B8" s="68"/>
      <c r="C8" s="13" t="s">
        <v>339</v>
      </c>
      <c r="D8" s="31">
        <v>15989.52</v>
      </c>
      <c r="E8" s="18">
        <f>D8*($E$3+$E$3*1%)</f>
        <v>1033562.5728000001</v>
      </c>
      <c r="F8" s="14" t="e">
        <f>#REF!</f>
        <v>#REF!</v>
      </c>
    </row>
    <row r="9" spans="1:6" ht="76.5">
      <c r="A9" s="29" t="s">
        <v>55</v>
      </c>
      <c r="B9" s="68"/>
      <c r="C9" s="13" t="s">
        <v>340</v>
      </c>
      <c r="D9" s="31">
        <v>18073.38</v>
      </c>
      <c r="E9" s="18">
        <f t="shared" ref="E9:E38" si="0">D9*($E$3+$E$3*1%)</f>
        <v>1168263.2832000002</v>
      </c>
      <c r="F9" s="14" t="e">
        <f>#REF!</f>
        <v>#REF!</v>
      </c>
    </row>
    <row r="10" spans="1:6" ht="98.25" customHeight="1">
      <c r="A10" s="29" t="s">
        <v>57</v>
      </c>
      <c r="B10" s="68"/>
      <c r="C10" s="13" t="s">
        <v>33</v>
      </c>
      <c r="D10" s="31">
        <v>26380.495279999996</v>
      </c>
      <c r="E10" s="18">
        <f t="shared" si="0"/>
        <v>1705235.2148991998</v>
      </c>
      <c r="F10" s="14" t="e">
        <f>#REF!</f>
        <v>#REF!</v>
      </c>
    </row>
    <row r="11" spans="1:6" ht="76.5">
      <c r="A11" s="29" t="s">
        <v>80</v>
      </c>
      <c r="B11" s="68"/>
      <c r="C11" s="13" t="s">
        <v>341</v>
      </c>
      <c r="D11" s="31">
        <v>34225.432919999999</v>
      </c>
      <c r="E11" s="18">
        <f t="shared" si="0"/>
        <v>2212331.9839487998</v>
      </c>
      <c r="F11" s="14" t="e">
        <f>#REF!</f>
        <v>#REF!</v>
      </c>
    </row>
    <row r="12" spans="1:6" ht="15.75">
      <c r="A12" s="180" t="s">
        <v>382</v>
      </c>
      <c r="B12" s="181"/>
      <c r="C12" s="181"/>
      <c r="D12" s="181"/>
      <c r="E12" s="181"/>
      <c r="F12" s="14"/>
    </row>
    <row r="13" spans="1:6" ht="99" customHeight="1">
      <c r="A13" s="29" t="s">
        <v>59</v>
      </c>
      <c r="B13"/>
      <c r="C13" s="13" t="s">
        <v>342</v>
      </c>
      <c r="D13" s="31">
        <v>31162</v>
      </c>
      <c r="E13" s="18">
        <f t="shared" si="0"/>
        <v>2014311.68</v>
      </c>
      <c r="F13" s="14" t="e">
        <f>#REF!</f>
        <v>#REF!</v>
      </c>
    </row>
    <row r="14" spans="1:6" ht="18" customHeight="1">
      <c r="A14" s="180" t="s">
        <v>30</v>
      </c>
      <c r="B14" s="181"/>
      <c r="C14" s="181"/>
      <c r="D14" s="181"/>
      <c r="E14" s="181"/>
      <c r="F14" s="14" t="e">
        <f>#REF!</f>
        <v>#REF!</v>
      </c>
    </row>
    <row r="15" spans="1:6" ht="76.5">
      <c r="A15" s="29" t="s">
        <v>58</v>
      </c>
      <c r="B15"/>
      <c r="C15" s="13" t="s">
        <v>343</v>
      </c>
      <c r="D15" s="31">
        <v>65455</v>
      </c>
      <c r="E15" s="18">
        <f t="shared" si="0"/>
        <v>4231011.2</v>
      </c>
      <c r="F15" s="14" t="e">
        <f>#REF!</f>
        <v>#REF!</v>
      </c>
    </row>
    <row r="16" spans="1:6" ht="18" customHeight="1">
      <c r="A16" s="182" t="s">
        <v>5</v>
      </c>
      <c r="B16" s="183"/>
      <c r="C16" s="183"/>
      <c r="D16" s="183"/>
      <c r="E16" s="183"/>
      <c r="F16" s="14" t="e">
        <f>#REF!</f>
        <v>#REF!</v>
      </c>
    </row>
    <row r="17" spans="1:6">
      <c r="A17" s="179" t="s">
        <v>344</v>
      </c>
      <c r="B17" s="179"/>
      <c r="C17" s="179"/>
      <c r="D17" s="31">
        <v>1300</v>
      </c>
      <c r="E17" s="18">
        <f t="shared" si="0"/>
        <v>84032</v>
      </c>
      <c r="F17" s="14" t="e">
        <f>#REF!</f>
        <v>#REF!</v>
      </c>
    </row>
    <row r="18" spans="1:6">
      <c r="A18" s="179" t="s">
        <v>421</v>
      </c>
      <c r="B18" s="179"/>
      <c r="C18" s="179"/>
      <c r="D18" s="31">
        <v>1100</v>
      </c>
      <c r="E18" s="18">
        <f t="shared" si="0"/>
        <v>71104</v>
      </c>
      <c r="F18" s="14" t="e">
        <f>#REF!</f>
        <v>#REF!</v>
      </c>
    </row>
    <row r="19" spans="1:6">
      <c r="A19" s="179" t="s">
        <v>345</v>
      </c>
      <c r="B19" s="179"/>
      <c r="C19" s="179"/>
      <c r="D19" s="31">
        <v>1550</v>
      </c>
      <c r="E19" s="18">
        <f t="shared" si="0"/>
        <v>100192</v>
      </c>
      <c r="F19" s="14" t="e">
        <f>#REF!</f>
        <v>#REF!</v>
      </c>
    </row>
    <row r="20" spans="1:6">
      <c r="A20" s="179" t="s">
        <v>680</v>
      </c>
      <c r="B20" s="179"/>
      <c r="C20" s="179"/>
      <c r="D20" s="31">
        <v>1100</v>
      </c>
      <c r="E20" s="18">
        <f t="shared" si="0"/>
        <v>71104</v>
      </c>
      <c r="F20" s="14"/>
    </row>
    <row r="21" spans="1:6">
      <c r="A21" s="179" t="s">
        <v>346</v>
      </c>
      <c r="B21" s="179"/>
      <c r="C21" s="179"/>
      <c r="D21" s="31">
        <v>2500</v>
      </c>
      <c r="E21" s="18">
        <f t="shared" si="0"/>
        <v>161600</v>
      </c>
      <c r="F21" s="14"/>
    </row>
    <row r="22" spans="1:6">
      <c r="A22" s="188" t="s">
        <v>679</v>
      </c>
      <c r="B22" s="179"/>
      <c r="C22" s="179"/>
      <c r="D22" s="31">
        <v>1550</v>
      </c>
      <c r="E22" s="18">
        <f t="shared" si="0"/>
        <v>100192</v>
      </c>
      <c r="F22" s="14" t="e">
        <f>#REF!</f>
        <v>#REF!</v>
      </c>
    </row>
    <row r="23" spans="1:6">
      <c r="A23" s="179" t="s">
        <v>347</v>
      </c>
      <c r="B23" s="179"/>
      <c r="C23" s="179"/>
      <c r="D23" s="31">
        <v>1600</v>
      </c>
      <c r="E23" s="18">
        <f t="shared" si="0"/>
        <v>103424</v>
      </c>
      <c r="F23" s="14" t="e">
        <f>#REF!</f>
        <v>#REF!</v>
      </c>
    </row>
    <row r="24" spans="1:6" ht="18" customHeight="1">
      <c r="A24" s="180" t="s">
        <v>18</v>
      </c>
      <c r="B24" s="181"/>
      <c r="C24" s="181"/>
      <c r="D24" s="181"/>
      <c r="E24" s="181"/>
      <c r="F24" s="14" t="e">
        <f>#REF!</f>
        <v>#REF!</v>
      </c>
    </row>
    <row r="25" spans="1:6" ht="18" customHeight="1">
      <c r="A25" s="182" t="s">
        <v>19</v>
      </c>
      <c r="B25" s="183"/>
      <c r="C25" s="183"/>
      <c r="D25" s="183"/>
      <c r="E25" s="183"/>
      <c r="F25" s="14" t="e">
        <f>#REF!</f>
        <v>#REF!</v>
      </c>
    </row>
    <row r="26" spans="1:6" ht="94.5" customHeight="1">
      <c r="A26" s="32" t="s">
        <v>60</v>
      </c>
      <c r="B26" s="68"/>
      <c r="C26" s="33" t="s">
        <v>348</v>
      </c>
      <c r="D26" s="31">
        <v>3794.4</v>
      </c>
      <c r="E26" s="18">
        <f t="shared" si="0"/>
        <v>245270.016</v>
      </c>
      <c r="F26" s="14" t="e">
        <f>#REF!</f>
        <v>#REF!</v>
      </c>
    </row>
    <row r="27" spans="1:6" ht="107.25" customHeight="1">
      <c r="A27" s="32" t="s">
        <v>61</v>
      </c>
      <c r="B27" s="68"/>
      <c r="C27" s="33" t="s">
        <v>349</v>
      </c>
      <c r="D27" s="31">
        <v>3281.6639520000003</v>
      </c>
      <c r="E27" s="18">
        <f t="shared" si="0"/>
        <v>212126.75785728003</v>
      </c>
      <c r="F27" s="14" t="e">
        <f>#REF!</f>
        <v>#REF!</v>
      </c>
    </row>
    <row r="28" spans="1:6" ht="87.75" customHeight="1">
      <c r="A28" s="32" t="s">
        <v>62</v>
      </c>
      <c r="B28" s="68"/>
      <c r="C28" s="33" t="s">
        <v>350</v>
      </c>
      <c r="D28" s="31">
        <v>5541.8966400000008</v>
      </c>
      <c r="E28" s="18">
        <f t="shared" si="0"/>
        <v>358228.19880960009</v>
      </c>
      <c r="F28" s="14" t="e">
        <f>#REF!</f>
        <v>#REF!</v>
      </c>
    </row>
    <row r="29" spans="1:6" ht="18" customHeight="1">
      <c r="A29" s="182" t="s">
        <v>20</v>
      </c>
      <c r="B29" s="183"/>
      <c r="C29" s="183"/>
      <c r="D29" s="183"/>
      <c r="E29" s="183"/>
      <c r="F29" s="14" t="e">
        <f>#REF!</f>
        <v>#REF!</v>
      </c>
    </row>
    <row r="30" spans="1:6" ht="85.5" customHeight="1">
      <c r="A30" s="26" t="s">
        <v>63</v>
      </c>
      <c r="B30" s="32"/>
      <c r="C30" s="33" t="s">
        <v>351</v>
      </c>
      <c r="D30" s="31">
        <v>8823.919128510639</v>
      </c>
      <c r="E30" s="18">
        <f t="shared" si="0"/>
        <v>570378.13246692775</v>
      </c>
      <c r="F30" s="14" t="e">
        <f>#REF!</f>
        <v>#REF!</v>
      </c>
    </row>
    <row r="31" spans="1:6" ht="87.75" customHeight="1">
      <c r="A31" s="26" t="s">
        <v>64</v>
      </c>
      <c r="B31" s="32"/>
      <c r="C31" s="33" t="s">
        <v>352</v>
      </c>
      <c r="D31" s="31">
        <v>9469.6146765957456</v>
      </c>
      <c r="E31" s="18">
        <f t="shared" si="0"/>
        <v>612115.89269514894</v>
      </c>
      <c r="F31" s="14" t="e">
        <f>#REF!</f>
        <v>#REF!</v>
      </c>
    </row>
    <row r="32" spans="1:6" ht="85.5" customHeight="1">
      <c r="A32" s="26" t="s">
        <v>65</v>
      </c>
      <c r="B32"/>
      <c r="C32" s="33" t="s">
        <v>353</v>
      </c>
      <c r="D32" s="31">
        <v>12398.810822808511</v>
      </c>
      <c r="E32" s="18">
        <f t="shared" si="0"/>
        <v>801459.13158634212</v>
      </c>
      <c r="F32" s="14" t="e">
        <f>#REF!</f>
        <v>#REF!</v>
      </c>
    </row>
    <row r="33" spans="1:6" ht="18" customHeight="1">
      <c r="A33" s="182" t="s">
        <v>21</v>
      </c>
      <c r="B33" s="183"/>
      <c r="C33" s="183"/>
      <c r="D33" s="183"/>
      <c r="E33" s="183"/>
      <c r="F33" s="14" t="e">
        <f>#REF!</f>
        <v>#REF!</v>
      </c>
    </row>
    <row r="34" spans="1:6" ht="89.25" customHeight="1">
      <c r="A34" s="26" t="s">
        <v>66</v>
      </c>
      <c r="B34" s="68"/>
      <c r="C34" s="13" t="s">
        <v>354</v>
      </c>
      <c r="D34" s="31">
        <v>11745.300000000001</v>
      </c>
      <c r="E34" s="18">
        <f t="shared" si="0"/>
        <v>759216.19200000004</v>
      </c>
      <c r="F34" s="14" t="e">
        <f>#REF!</f>
        <v>#REF!</v>
      </c>
    </row>
    <row r="35" spans="1:6" ht="76.5">
      <c r="A35" s="26" t="s">
        <v>67</v>
      </c>
      <c r="B35" s="68"/>
      <c r="C35" s="13" t="s">
        <v>355</v>
      </c>
      <c r="D35" s="31">
        <v>12565.380000000001</v>
      </c>
      <c r="E35" s="18">
        <f t="shared" si="0"/>
        <v>812226.16320000007</v>
      </c>
      <c r="F35" s="14" t="e">
        <f>#REF!</f>
        <v>#REF!</v>
      </c>
    </row>
    <row r="36" spans="1:6" ht="76.5">
      <c r="A36" s="26" t="s">
        <v>68</v>
      </c>
      <c r="B36" s="68"/>
      <c r="C36" s="13" t="s">
        <v>356</v>
      </c>
      <c r="D36" s="31">
        <v>15445.86</v>
      </c>
      <c r="E36" s="18">
        <f t="shared" si="0"/>
        <v>998420.39040000003</v>
      </c>
      <c r="F36" s="14" t="e">
        <f>#REF!</f>
        <v>#REF!</v>
      </c>
    </row>
    <row r="37" spans="1:6" ht="16.5" customHeight="1">
      <c r="A37" s="185" t="s">
        <v>4</v>
      </c>
      <c r="B37" s="186"/>
      <c r="C37" s="186"/>
      <c r="D37" s="186"/>
      <c r="E37" s="186"/>
      <c r="F37" s="14" t="e">
        <f>#REF!</f>
        <v>#REF!</v>
      </c>
    </row>
    <row r="38" spans="1:6" ht="105" customHeight="1">
      <c r="A38" s="26" t="s">
        <v>69</v>
      </c>
      <c r="B38" s="68"/>
      <c r="C38" s="13" t="s">
        <v>22</v>
      </c>
      <c r="D38" s="31">
        <v>4537</v>
      </c>
      <c r="E38" s="18">
        <f t="shared" si="0"/>
        <v>293271.67999999999</v>
      </c>
      <c r="F38" s="14" t="e">
        <f>#REF!</f>
        <v>#REF!</v>
      </c>
    </row>
    <row r="39" spans="1:6" ht="18" customHeight="1">
      <c r="A39" s="187" t="s">
        <v>645</v>
      </c>
      <c r="B39" s="187"/>
      <c r="C39" s="187"/>
      <c r="D39" s="187"/>
      <c r="E39" s="187"/>
      <c r="F39" s="14"/>
    </row>
    <row r="40" spans="1:6" ht="105" customHeight="1">
      <c r="A40" s="26" t="s">
        <v>650</v>
      </c>
      <c r="B40" s="106"/>
      <c r="C40" s="13" t="s">
        <v>664</v>
      </c>
      <c r="D40" s="31">
        <v>8780</v>
      </c>
      <c r="E40" s="18">
        <f>D40*($E$3+$E$3*1%)</f>
        <v>567539.19999999995</v>
      </c>
      <c r="F40" s="14"/>
    </row>
    <row r="41" spans="1:6" ht="105" customHeight="1">
      <c r="A41" s="26" t="s">
        <v>652</v>
      </c>
      <c r="B41" s="68"/>
      <c r="C41" s="13" t="s">
        <v>658</v>
      </c>
      <c r="D41" s="31">
        <v>8970</v>
      </c>
      <c r="E41" s="18">
        <f t="shared" ref="E41:E49" si="1">D41*($E$3+$E$3*1%)</f>
        <v>579820.80000000005</v>
      </c>
      <c r="F41" s="14"/>
    </row>
    <row r="42" spans="1:6" ht="105" customHeight="1">
      <c r="A42" s="26" t="s">
        <v>651</v>
      </c>
      <c r="B42" s="68"/>
      <c r="C42" s="13" t="s">
        <v>659</v>
      </c>
      <c r="D42" s="31">
        <v>9400</v>
      </c>
      <c r="E42" s="18">
        <f t="shared" si="1"/>
        <v>607616</v>
      </c>
      <c r="F42" s="14"/>
    </row>
    <row r="43" spans="1:6" ht="105" customHeight="1">
      <c r="A43" s="26" t="s">
        <v>653</v>
      </c>
      <c r="B43" s="106"/>
      <c r="C43" s="13" t="s">
        <v>662</v>
      </c>
      <c r="D43" s="31">
        <v>11300</v>
      </c>
      <c r="E43" s="18">
        <f t="shared" si="1"/>
        <v>730432</v>
      </c>
      <c r="F43" s="14"/>
    </row>
    <row r="44" spans="1:6" ht="105" customHeight="1">
      <c r="A44" s="26" t="s">
        <v>654</v>
      </c>
      <c r="B44" s="68"/>
      <c r="C44" s="13" t="s">
        <v>663</v>
      </c>
      <c r="D44" s="31">
        <v>12200</v>
      </c>
      <c r="E44" s="18">
        <f t="shared" si="1"/>
        <v>788608</v>
      </c>
      <c r="F44" s="14"/>
    </row>
    <row r="45" spans="1:6" ht="105" customHeight="1">
      <c r="A45" s="26" t="s">
        <v>656</v>
      </c>
      <c r="B45" s="68"/>
      <c r="C45" s="13" t="s">
        <v>661</v>
      </c>
      <c r="D45" s="31">
        <v>18970</v>
      </c>
      <c r="E45" s="18">
        <f t="shared" si="1"/>
        <v>1226220.8</v>
      </c>
      <c r="F45" s="14"/>
    </row>
    <row r="46" spans="1:6" ht="105" customHeight="1">
      <c r="A46" s="26" t="s">
        <v>655</v>
      </c>
      <c r="B46" s="68"/>
      <c r="C46" s="13" t="s">
        <v>660</v>
      </c>
      <c r="D46" s="31">
        <v>15750</v>
      </c>
      <c r="E46" s="18">
        <f t="shared" si="1"/>
        <v>1018080</v>
      </c>
      <c r="F46" s="18" t="e">
        <f>#REF!*(100-F3)*0.01</f>
        <v>#REF!</v>
      </c>
    </row>
    <row r="47" spans="1:6" ht="60">
      <c r="A47" s="26" t="s">
        <v>657</v>
      </c>
      <c r="B47" s="68"/>
      <c r="C47" s="13"/>
      <c r="D47" s="31">
        <v>8600</v>
      </c>
      <c r="E47" s="18">
        <f t="shared" si="1"/>
        <v>555904</v>
      </c>
      <c r="F47" s="14"/>
    </row>
    <row r="48" spans="1:6" ht="30">
      <c r="A48" s="26" t="s">
        <v>647</v>
      </c>
      <c r="B48" s="68"/>
      <c r="C48" s="26" t="s">
        <v>648</v>
      </c>
      <c r="D48" s="31">
        <v>1212</v>
      </c>
      <c r="E48" s="18">
        <f t="shared" si="1"/>
        <v>78343.680000000008</v>
      </c>
      <c r="F48" s="14"/>
    </row>
    <row r="49" spans="1:6" ht="30">
      <c r="A49" s="26" t="s">
        <v>646</v>
      </c>
      <c r="B49" s="68"/>
      <c r="C49" s="26" t="s">
        <v>649</v>
      </c>
      <c r="D49" s="31">
        <v>1790</v>
      </c>
      <c r="E49" s="18">
        <f t="shared" si="1"/>
        <v>115705.60000000001</v>
      </c>
      <c r="F49" s="14"/>
    </row>
  </sheetData>
  <mergeCells count="19">
    <mergeCell ref="A18:C18"/>
    <mergeCell ref="A21:C21"/>
    <mergeCell ref="A23:C23"/>
    <mergeCell ref="A24:E24"/>
    <mergeCell ref="A25:E25"/>
    <mergeCell ref="A29:E29"/>
    <mergeCell ref="A33:E33"/>
    <mergeCell ref="A37:E37"/>
    <mergeCell ref="A39:E39"/>
    <mergeCell ref="A22:C22"/>
    <mergeCell ref="A20:C20"/>
    <mergeCell ref="A1:E1"/>
    <mergeCell ref="A2:D3"/>
    <mergeCell ref="A17:C17"/>
    <mergeCell ref="A19:C19"/>
    <mergeCell ref="A5:E5"/>
    <mergeCell ref="A14:E14"/>
    <mergeCell ref="A16:E16"/>
    <mergeCell ref="A12:E12"/>
  </mergeCells>
  <phoneticPr fontId="5" type="noConversion"/>
  <pageMargins left="0.59055118110236215" right="0.39370078740157483" top="0.3543307086614173" bottom="0.3543307086614173" header="0" footer="0"/>
  <pageSetup paperSize="9" scale="56" orientation="portrait" r:id="rId1"/>
  <headerFooter alignWithMargins="0"/>
  <rowBreaks count="1" manualBreakCount="1">
    <brk id="2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56"/>
  <sheetViews>
    <sheetView view="pageBreakPreview" zoomScaleNormal="100" zoomScaleSheetLayoutView="100" workbookViewId="0">
      <selection activeCell="A56" sqref="A56:E56"/>
    </sheetView>
  </sheetViews>
  <sheetFormatPr defaultColWidth="9.140625" defaultRowHeight="12.75"/>
  <cols>
    <col min="1" max="1" width="14.28515625" style="3" customWidth="1"/>
    <col min="2" max="2" width="21.28515625" style="3" customWidth="1"/>
    <col min="3" max="3" width="84.28515625" style="12" customWidth="1"/>
    <col min="4" max="4" width="7.85546875" style="2" bestFit="1" customWidth="1"/>
    <col min="5" max="5" width="13.42578125" style="2" bestFit="1" customWidth="1"/>
    <col min="6" max="6" width="3" style="2" hidden="1" customWidth="1"/>
    <col min="7" max="14" width="4.140625" style="12" customWidth="1"/>
    <col min="15" max="16384" width="9.140625" style="12"/>
  </cols>
  <sheetData>
    <row r="1" spans="1:12" ht="173.25" customHeight="1">
      <c r="A1" s="177" t="s">
        <v>727</v>
      </c>
      <c r="B1" s="177"/>
      <c r="C1" s="177"/>
      <c r="D1" s="177"/>
      <c r="E1" s="177"/>
    </row>
    <row r="2" spans="1:12" ht="38.25">
      <c r="A2" s="197" t="s">
        <v>322</v>
      </c>
      <c r="B2" s="178"/>
      <c r="C2" s="178"/>
      <c r="D2" s="178"/>
      <c r="E2" s="67" t="s">
        <v>331</v>
      </c>
      <c r="F2" s="14"/>
    </row>
    <row r="3" spans="1:12" ht="21" customHeight="1">
      <c r="A3" s="164"/>
      <c r="B3" s="165"/>
      <c r="C3" s="165"/>
      <c r="D3" s="165"/>
      <c r="E3" s="69">
        <v>64</v>
      </c>
      <c r="F3" s="14"/>
    </row>
    <row r="4" spans="1:12" ht="25.5">
      <c r="A4" s="29" t="s">
        <v>0</v>
      </c>
      <c r="B4" s="29" t="s">
        <v>384</v>
      </c>
      <c r="C4" s="29" t="s">
        <v>1</v>
      </c>
      <c r="D4" s="43" t="s">
        <v>367</v>
      </c>
      <c r="E4" s="29" t="s">
        <v>336</v>
      </c>
      <c r="F4" s="14"/>
    </row>
    <row r="5" spans="1:12">
      <c r="A5" s="146" t="s">
        <v>34</v>
      </c>
      <c r="B5" s="147"/>
      <c r="C5" s="147"/>
      <c r="D5" s="147"/>
      <c r="E5" s="147"/>
      <c r="F5" s="14" t="e">
        <f>#REF!</f>
        <v>#REF!</v>
      </c>
    </row>
    <row r="6" spans="1:12" ht="38.25">
      <c r="A6" s="43" t="s">
        <v>666</v>
      </c>
      <c r="B6" s="143"/>
      <c r="C6" s="100" t="s">
        <v>385</v>
      </c>
      <c r="D6" s="19">
        <v>145.86000000000001</v>
      </c>
      <c r="E6" s="85">
        <f t="shared" ref="E6:E55" si="0">D6*($E$3+$E$3*1%)</f>
        <v>9428.3904000000002</v>
      </c>
      <c r="F6" s="14" t="e">
        <f>#REF!</f>
        <v>#REF!</v>
      </c>
    </row>
    <row r="7" spans="1:12" ht="38.25">
      <c r="A7" s="43" t="s">
        <v>667</v>
      </c>
      <c r="B7" s="143"/>
      <c r="C7" s="100" t="s">
        <v>386</v>
      </c>
      <c r="D7" s="19">
        <v>214.20000000000002</v>
      </c>
      <c r="E7" s="85">
        <f t="shared" si="0"/>
        <v>13845.888000000001</v>
      </c>
      <c r="F7" s="14" t="e">
        <f>#REF!</f>
        <v>#REF!</v>
      </c>
    </row>
    <row r="8" spans="1:12" ht="25.5">
      <c r="A8" s="43" t="s">
        <v>321</v>
      </c>
      <c r="B8" s="143"/>
      <c r="C8" s="100" t="s">
        <v>434</v>
      </c>
      <c r="D8" s="19">
        <v>344.76</v>
      </c>
      <c r="E8" s="85">
        <f t="shared" si="0"/>
        <v>22285.286400000001</v>
      </c>
      <c r="F8" s="14" t="e">
        <f>#REF!</f>
        <v>#REF!</v>
      </c>
    </row>
    <row r="9" spans="1:12" ht="48.75" customHeight="1">
      <c r="A9" s="43" t="s">
        <v>308</v>
      </c>
      <c r="B9" s="109"/>
      <c r="C9" s="44" t="s">
        <v>387</v>
      </c>
      <c r="D9" s="19">
        <v>205.02</v>
      </c>
      <c r="E9" s="85">
        <f>D9*($E$3+$E$3*1%)</f>
        <v>13252.4928</v>
      </c>
      <c r="F9" s="14" t="e">
        <f>#REF!</f>
        <v>#REF!</v>
      </c>
    </row>
    <row r="10" spans="1:12" ht="38.25">
      <c r="A10" s="43" t="s">
        <v>41</v>
      </c>
      <c r="B10" s="189"/>
      <c r="C10" s="44" t="s">
        <v>388</v>
      </c>
      <c r="D10" s="19">
        <v>268.26</v>
      </c>
      <c r="E10" s="85">
        <f t="shared" si="0"/>
        <v>17340.326399999998</v>
      </c>
      <c r="F10" s="14" t="e">
        <f>#REF!</f>
        <v>#REF!</v>
      </c>
    </row>
    <row r="11" spans="1:12" ht="38.25">
      <c r="A11" s="43" t="s">
        <v>669</v>
      </c>
      <c r="B11" s="189"/>
      <c r="C11" s="44" t="s">
        <v>389</v>
      </c>
      <c r="D11" s="19">
        <v>346.8</v>
      </c>
      <c r="E11" s="85">
        <f>D11*($E$3+$E$3*1%)</f>
        <v>22417.152000000002</v>
      </c>
      <c r="F11" s="14" t="e">
        <f>#REF!</f>
        <v>#REF!</v>
      </c>
    </row>
    <row r="12" spans="1:12" ht="38.25">
      <c r="A12" s="43" t="s">
        <v>307</v>
      </c>
      <c r="B12" s="190"/>
      <c r="C12" s="44" t="s">
        <v>390</v>
      </c>
      <c r="D12" s="19">
        <v>275.39999999999998</v>
      </c>
      <c r="E12" s="85">
        <f t="shared" si="0"/>
        <v>17801.856</v>
      </c>
      <c r="F12" s="14" t="e">
        <f>#REF!</f>
        <v>#REF!</v>
      </c>
    </row>
    <row r="13" spans="1:12" ht="47.25" customHeight="1">
      <c r="A13" s="43" t="s">
        <v>668</v>
      </c>
      <c r="B13" s="191"/>
      <c r="C13" s="44" t="s">
        <v>391</v>
      </c>
      <c r="D13" s="19">
        <v>344.76</v>
      </c>
      <c r="E13" s="85">
        <f t="shared" si="0"/>
        <v>22285.286400000001</v>
      </c>
      <c r="F13" s="14" t="e">
        <f>#REF!</f>
        <v>#REF!</v>
      </c>
    </row>
    <row r="14" spans="1:12" ht="74.25" customHeight="1">
      <c r="A14" s="98" t="s">
        <v>178</v>
      </c>
      <c r="B14" s="110"/>
      <c r="C14" s="100" t="s">
        <v>392</v>
      </c>
      <c r="D14" s="19">
        <v>467.16</v>
      </c>
      <c r="E14" s="85">
        <f t="shared" si="0"/>
        <v>30197.222400000002</v>
      </c>
      <c r="F14" s="14" t="e">
        <f>#REF!</f>
        <v>#REF!</v>
      </c>
      <c r="L14"/>
    </row>
    <row r="15" spans="1:12" ht="38.25">
      <c r="A15" s="98" t="s">
        <v>179</v>
      </c>
      <c r="B15" s="192"/>
      <c r="C15" s="100" t="s">
        <v>393</v>
      </c>
      <c r="D15" s="19">
        <v>918</v>
      </c>
      <c r="E15" s="85">
        <f t="shared" si="0"/>
        <v>59339.520000000004</v>
      </c>
      <c r="F15" s="14" t="e">
        <f>#REF!</f>
        <v>#REF!</v>
      </c>
    </row>
    <row r="16" spans="1:12" ht="45.75" customHeight="1">
      <c r="A16" s="98" t="s">
        <v>180</v>
      </c>
      <c r="B16" s="193"/>
      <c r="C16" s="100" t="s">
        <v>394</v>
      </c>
      <c r="D16" s="19">
        <v>969</v>
      </c>
      <c r="E16" s="85">
        <f t="shared" si="0"/>
        <v>62636.160000000003</v>
      </c>
      <c r="F16" s="14" t="e">
        <f>#REF!</f>
        <v>#REF!</v>
      </c>
    </row>
    <row r="17" spans="1:6" ht="12.75" customHeight="1">
      <c r="A17" s="146" t="s">
        <v>181</v>
      </c>
      <c r="B17" s="147"/>
      <c r="C17" s="147"/>
      <c r="D17" s="147"/>
      <c r="E17" s="147"/>
      <c r="F17" s="14" t="e">
        <f>#REF!</f>
        <v>#REF!</v>
      </c>
    </row>
    <row r="18" spans="1:6" ht="25.5">
      <c r="A18" s="43" t="s">
        <v>42</v>
      </c>
      <c r="B18" s="143"/>
      <c r="C18" s="111" t="s">
        <v>395</v>
      </c>
      <c r="D18" s="19">
        <v>191.76</v>
      </c>
      <c r="E18" s="85">
        <f t="shared" si="0"/>
        <v>12395.366399999999</v>
      </c>
      <c r="F18" s="14" t="e">
        <f>#REF!</f>
        <v>#REF!</v>
      </c>
    </row>
    <row r="19" spans="1:6" ht="25.5">
      <c r="A19" s="43" t="s">
        <v>149</v>
      </c>
      <c r="B19" s="143"/>
      <c r="C19" s="111" t="s">
        <v>396</v>
      </c>
      <c r="D19" s="19">
        <v>212.16</v>
      </c>
      <c r="E19" s="85">
        <f t="shared" si="0"/>
        <v>13714.0224</v>
      </c>
      <c r="F19" s="14" t="e">
        <f>#REF!</f>
        <v>#REF!</v>
      </c>
    </row>
    <row r="20" spans="1:6" ht="25.5">
      <c r="A20" s="98" t="s">
        <v>184</v>
      </c>
      <c r="B20" s="143"/>
      <c r="C20" s="100" t="s">
        <v>397</v>
      </c>
      <c r="D20" s="19">
        <v>434.23236000000003</v>
      </c>
      <c r="E20" s="85">
        <f t="shared" si="0"/>
        <v>28068.779750400001</v>
      </c>
      <c r="F20" s="14" t="e">
        <f>#REF!</f>
        <v>#REF!</v>
      </c>
    </row>
    <row r="21" spans="1:6" ht="53.25" customHeight="1">
      <c r="A21" s="98" t="s">
        <v>444</v>
      </c>
      <c r="B21" s="100"/>
      <c r="C21" s="100" t="s">
        <v>435</v>
      </c>
      <c r="D21" s="19">
        <v>29.580000000000002</v>
      </c>
      <c r="E21" s="85">
        <f t="shared" si="0"/>
        <v>1912.0512000000001</v>
      </c>
      <c r="F21" s="14" t="e">
        <f>#REF!</f>
        <v>#REF!</v>
      </c>
    </row>
    <row r="22" spans="1:6" ht="86.25" customHeight="1">
      <c r="A22" s="43" t="s">
        <v>43</v>
      </c>
      <c r="B22" s="109"/>
      <c r="C22" s="44" t="s">
        <v>675</v>
      </c>
      <c r="D22" s="19">
        <v>131.58000000000001</v>
      </c>
      <c r="E22" s="85">
        <f t="shared" si="0"/>
        <v>8505.3312000000005</v>
      </c>
      <c r="F22" s="14" t="e">
        <f>#REF!</f>
        <v>#REF!</v>
      </c>
    </row>
    <row r="23" spans="1:6" ht="86.25" customHeight="1">
      <c r="A23" s="107" t="s">
        <v>674</v>
      </c>
      <c r="B23" s="110"/>
      <c r="C23" s="112" t="s">
        <v>676</v>
      </c>
      <c r="D23" s="19">
        <v>145.86000000000001</v>
      </c>
      <c r="E23" s="85">
        <f t="shared" si="0"/>
        <v>9428.3904000000002</v>
      </c>
      <c r="F23" s="14">
        <v>20</v>
      </c>
    </row>
    <row r="24" spans="1:6" ht="86.25" customHeight="1">
      <c r="A24" s="43" t="s">
        <v>607</v>
      </c>
      <c r="B24" s="109"/>
      <c r="C24" s="44" t="s">
        <v>608</v>
      </c>
      <c r="D24" s="19">
        <v>508.98</v>
      </c>
      <c r="E24" s="85">
        <f t="shared" si="0"/>
        <v>32900.467199999999</v>
      </c>
      <c r="F24" s="14">
        <v>20</v>
      </c>
    </row>
    <row r="25" spans="1:6" ht="82.5" customHeight="1">
      <c r="A25" s="37" t="s">
        <v>166</v>
      </c>
      <c r="B25" s="68"/>
      <c r="C25" s="16" t="s">
        <v>168</v>
      </c>
      <c r="D25" s="17">
        <v>54.125280000000004</v>
      </c>
      <c r="E25" s="18">
        <f t="shared" si="0"/>
        <v>3498.6580992000004</v>
      </c>
      <c r="F25" s="14" t="e">
        <f>#REF!</f>
        <v>#REF!</v>
      </c>
    </row>
    <row r="26" spans="1:6">
      <c r="A26" s="146" t="s">
        <v>182</v>
      </c>
      <c r="B26" s="147"/>
      <c r="C26" s="147"/>
      <c r="D26" s="147"/>
      <c r="E26" s="147"/>
      <c r="F26" s="14" t="e">
        <f>#REF!</f>
        <v>#REF!</v>
      </c>
    </row>
    <row r="27" spans="1:6" ht="63.75" customHeight="1">
      <c r="A27" s="29" t="s">
        <v>44</v>
      </c>
      <c r="B27" s="68"/>
      <c r="C27" s="13" t="s">
        <v>398</v>
      </c>
      <c r="D27" s="17">
        <v>105.06</v>
      </c>
      <c r="E27" s="18">
        <f t="shared" si="0"/>
        <v>6791.0784000000003</v>
      </c>
      <c r="F27" s="14" t="e">
        <f>#REF!</f>
        <v>#REF!</v>
      </c>
    </row>
    <row r="28" spans="1:6" ht="66.75" customHeight="1">
      <c r="A28" s="93" t="s">
        <v>601</v>
      </c>
      <c r="B28" s="68"/>
      <c r="C28" s="16" t="s">
        <v>600</v>
      </c>
      <c r="D28" s="17">
        <v>207.06</v>
      </c>
      <c r="E28" s="18">
        <f t="shared" si="0"/>
        <v>13384.358400000001</v>
      </c>
      <c r="F28" s="14"/>
    </row>
    <row r="29" spans="1:6" ht="25.5">
      <c r="A29" s="29" t="s">
        <v>309</v>
      </c>
      <c r="B29" s="194"/>
      <c r="C29" s="42" t="s">
        <v>399</v>
      </c>
      <c r="D29" s="17">
        <v>190.74</v>
      </c>
      <c r="E29" s="18">
        <f t="shared" si="0"/>
        <v>12329.4336</v>
      </c>
      <c r="F29" s="14" t="e">
        <f>#REF!</f>
        <v>#REF!</v>
      </c>
    </row>
    <row r="30" spans="1:6" ht="25.5">
      <c r="A30" s="29" t="s">
        <v>310</v>
      </c>
      <c r="B30" s="194"/>
      <c r="C30" s="42" t="s">
        <v>400</v>
      </c>
      <c r="D30" s="17">
        <v>209.1</v>
      </c>
      <c r="E30" s="18">
        <f t="shared" si="0"/>
        <v>13516.224</v>
      </c>
      <c r="F30" s="14" t="e">
        <f>#REF!</f>
        <v>#REF!</v>
      </c>
    </row>
    <row r="31" spans="1:6" ht="25.5">
      <c r="A31" s="43" t="s">
        <v>438</v>
      </c>
      <c r="B31" s="43"/>
      <c r="C31" s="113" t="s">
        <v>436</v>
      </c>
      <c r="D31" s="19">
        <v>61.2</v>
      </c>
      <c r="E31" s="85">
        <f t="shared" si="0"/>
        <v>3955.9680000000003</v>
      </c>
      <c r="F31" s="14" t="e">
        <f>#REF!</f>
        <v>#REF!</v>
      </c>
    </row>
    <row r="32" spans="1:6" ht="25.5">
      <c r="A32" s="43" t="s">
        <v>439</v>
      </c>
      <c r="B32" s="43"/>
      <c r="C32" s="113" t="s">
        <v>437</v>
      </c>
      <c r="D32" s="19">
        <v>91.8</v>
      </c>
      <c r="E32" s="85">
        <f t="shared" si="0"/>
        <v>5933.9520000000002</v>
      </c>
      <c r="F32" s="14" t="e">
        <f>#REF!</f>
        <v>#REF!</v>
      </c>
    </row>
    <row r="33" spans="1:11" ht="25.5">
      <c r="A33" s="29" t="s">
        <v>188</v>
      </c>
      <c r="B33" s="174"/>
      <c r="C33" s="40" t="s">
        <v>401</v>
      </c>
      <c r="D33" s="17">
        <v>100.98</v>
      </c>
      <c r="E33" s="18">
        <f t="shared" si="0"/>
        <v>6527.3472000000002</v>
      </c>
      <c r="F33" s="14" t="e">
        <f>#REF!</f>
        <v>#REF!</v>
      </c>
    </row>
    <row r="34" spans="1:11" ht="25.5">
      <c r="A34" s="29" t="s">
        <v>189</v>
      </c>
      <c r="B34" s="175"/>
      <c r="C34" s="40" t="s">
        <v>402</v>
      </c>
      <c r="D34" s="17">
        <v>109.48068000000001</v>
      </c>
      <c r="E34" s="18">
        <f t="shared" si="0"/>
        <v>7076.8311552000005</v>
      </c>
      <c r="F34" s="14" t="e">
        <f>#REF!</f>
        <v>#REF!</v>
      </c>
      <c r="K34"/>
    </row>
    <row r="35" spans="1:11" ht="25.5">
      <c r="A35" s="29" t="s">
        <v>190</v>
      </c>
      <c r="B35" s="175"/>
      <c r="C35" s="40" t="s">
        <v>403</v>
      </c>
      <c r="D35" s="17">
        <v>148.84452000000002</v>
      </c>
      <c r="E35" s="18">
        <f t="shared" si="0"/>
        <v>9621.3097728000012</v>
      </c>
      <c r="F35" s="14" t="e">
        <f>#REF!</f>
        <v>#REF!</v>
      </c>
    </row>
    <row r="36" spans="1:11" ht="25.5">
      <c r="A36" s="29" t="s">
        <v>191</v>
      </c>
      <c r="B36" s="175"/>
      <c r="C36" s="40" t="s">
        <v>404</v>
      </c>
      <c r="D36" s="17">
        <v>177.13728000000003</v>
      </c>
      <c r="E36" s="18">
        <f t="shared" si="0"/>
        <v>11450.153779200002</v>
      </c>
      <c r="F36" s="14" t="e">
        <f>#REF!</f>
        <v>#REF!</v>
      </c>
    </row>
    <row r="37" spans="1:11" ht="25.5">
      <c r="A37" s="29" t="s">
        <v>192</v>
      </c>
      <c r="B37" s="176"/>
      <c r="C37" s="40" t="s">
        <v>405</v>
      </c>
      <c r="D37" s="17">
        <v>219.3</v>
      </c>
      <c r="E37" s="18">
        <f t="shared" si="0"/>
        <v>14175.552000000001</v>
      </c>
      <c r="F37" s="14" t="e">
        <f>#REF!</f>
        <v>#REF!</v>
      </c>
    </row>
    <row r="38" spans="1:11">
      <c r="A38" s="146" t="s">
        <v>35</v>
      </c>
      <c r="B38" s="147"/>
      <c r="C38" s="147"/>
      <c r="D38" s="147"/>
      <c r="E38" s="147"/>
      <c r="F38" s="14" t="e">
        <f>#REF!</f>
        <v>#REF!</v>
      </c>
    </row>
    <row r="39" spans="1:11" ht="63" customHeight="1">
      <c r="A39" s="29" t="s">
        <v>39</v>
      </c>
      <c r="B39" s="68"/>
      <c r="C39" s="13" t="s">
        <v>406</v>
      </c>
      <c r="D39" s="17">
        <v>137.69999999999999</v>
      </c>
      <c r="E39" s="18">
        <f t="shared" si="0"/>
        <v>8900.9279999999999</v>
      </c>
      <c r="F39" s="14" t="e">
        <f>#REF!</f>
        <v>#REF!</v>
      </c>
    </row>
    <row r="40" spans="1:11" ht="65.25" customHeight="1">
      <c r="A40" s="29" t="s">
        <v>40</v>
      </c>
      <c r="B40" s="68"/>
      <c r="C40" s="13" t="s">
        <v>185</v>
      </c>
      <c r="D40" s="17">
        <v>361.65528</v>
      </c>
      <c r="E40" s="18">
        <f t="shared" si="0"/>
        <v>23377.397299200002</v>
      </c>
      <c r="F40" s="14" t="e">
        <f>#REF!</f>
        <v>#REF!</v>
      </c>
    </row>
    <row r="41" spans="1:11" ht="69.75" customHeight="1">
      <c r="A41" s="29" t="s">
        <v>38</v>
      </c>
      <c r="B41" s="68"/>
      <c r="C41" s="13" t="s">
        <v>407</v>
      </c>
      <c r="D41" s="17">
        <v>66.3</v>
      </c>
      <c r="E41" s="18">
        <f t="shared" si="0"/>
        <v>4285.6319999999996</v>
      </c>
      <c r="F41" s="14" t="e">
        <f>#REF!</f>
        <v>#REF!</v>
      </c>
    </row>
    <row r="42" spans="1:11" ht="25.5">
      <c r="A42" s="29" t="s">
        <v>36</v>
      </c>
      <c r="B42" s="195"/>
      <c r="C42" s="13" t="s">
        <v>408</v>
      </c>
      <c r="D42" s="17">
        <v>90.78</v>
      </c>
      <c r="E42" s="18">
        <f t="shared" si="0"/>
        <v>5868.0191999999997</v>
      </c>
      <c r="F42" s="14" t="e">
        <f>#REF!</f>
        <v>#REF!</v>
      </c>
    </row>
    <row r="43" spans="1:11" ht="27" customHeight="1">
      <c r="A43" s="29" t="s">
        <v>37</v>
      </c>
      <c r="B43" s="196"/>
      <c r="C43" s="42" t="s">
        <v>409</v>
      </c>
      <c r="D43" s="17">
        <v>59.160000000000004</v>
      </c>
      <c r="E43" s="18">
        <f t="shared" si="0"/>
        <v>3824.1024000000002</v>
      </c>
      <c r="F43" s="14" t="e">
        <f>#REF!</f>
        <v>#REF!</v>
      </c>
    </row>
    <row r="44" spans="1:11">
      <c r="A44" s="146" t="s">
        <v>183</v>
      </c>
      <c r="B44" s="147"/>
      <c r="C44" s="147"/>
      <c r="D44" s="147"/>
      <c r="E44" s="147"/>
      <c r="F44" s="14" t="e">
        <f>#REF!</f>
        <v>#REF!</v>
      </c>
    </row>
    <row r="45" spans="1:11" ht="25.5">
      <c r="A45" s="29" t="s">
        <v>148</v>
      </c>
      <c r="B45" s="174"/>
      <c r="C45" s="39" t="s">
        <v>412</v>
      </c>
      <c r="D45" s="17">
        <v>64.260000000000005</v>
      </c>
      <c r="E45" s="18">
        <f t="shared" si="0"/>
        <v>4153.7664000000004</v>
      </c>
      <c r="F45" s="14" t="e">
        <f>#REF!</f>
        <v>#REF!</v>
      </c>
    </row>
    <row r="46" spans="1:11" ht="25.5">
      <c r="A46" s="29" t="s">
        <v>177</v>
      </c>
      <c r="B46" s="176"/>
      <c r="C46" s="39" t="s">
        <v>413</v>
      </c>
      <c r="D46" s="17">
        <v>70.38</v>
      </c>
      <c r="E46" s="18">
        <f t="shared" si="0"/>
        <v>4549.3631999999998</v>
      </c>
      <c r="F46" s="14" t="e">
        <f>#REF!</f>
        <v>#REF!</v>
      </c>
    </row>
    <row r="47" spans="1:11" ht="25.5">
      <c r="A47" s="29" t="s">
        <v>167</v>
      </c>
      <c r="B47" s="195"/>
      <c r="C47" s="39" t="s">
        <v>410</v>
      </c>
      <c r="D47" s="17">
        <v>22.142160000000004</v>
      </c>
      <c r="E47" s="18">
        <f t="shared" si="0"/>
        <v>1431.2692224000002</v>
      </c>
      <c r="F47" s="14" t="e">
        <f>#REF!</f>
        <v>#REF!</v>
      </c>
    </row>
    <row r="48" spans="1:11" ht="60.75" customHeight="1">
      <c r="A48" s="37" t="s">
        <v>186</v>
      </c>
      <c r="B48" s="196"/>
      <c r="C48" s="41" t="s">
        <v>411</v>
      </c>
      <c r="D48" s="17">
        <v>29.522880000000004</v>
      </c>
      <c r="E48" s="18">
        <f t="shared" si="0"/>
        <v>1908.3589632000003</v>
      </c>
      <c r="F48" s="14" t="e">
        <f>#REF!</f>
        <v>#REF!</v>
      </c>
    </row>
    <row r="49" spans="1:6" ht="60.75" customHeight="1">
      <c r="A49" s="98" t="s">
        <v>442</v>
      </c>
      <c r="B49" s="43"/>
      <c r="C49" s="100" t="s">
        <v>440</v>
      </c>
      <c r="D49" s="19">
        <v>81.599999999999994</v>
      </c>
      <c r="E49" s="85">
        <f t="shared" si="0"/>
        <v>5274.6239999999998</v>
      </c>
      <c r="F49" s="14">
        <v>20</v>
      </c>
    </row>
    <row r="50" spans="1:6" ht="59.25" customHeight="1">
      <c r="A50" s="43" t="s">
        <v>147</v>
      </c>
      <c r="B50" s="109"/>
      <c r="C50" s="100" t="s">
        <v>357</v>
      </c>
      <c r="D50" s="19">
        <v>91.028880000000015</v>
      </c>
      <c r="E50" s="85">
        <f t="shared" si="0"/>
        <v>5884.1068032000012</v>
      </c>
      <c r="F50" s="14" t="e">
        <f>#REF!</f>
        <v>#REF!</v>
      </c>
    </row>
    <row r="51" spans="1:6" ht="59.25" customHeight="1">
      <c r="A51" s="43" t="s">
        <v>443</v>
      </c>
      <c r="B51" s="109"/>
      <c r="C51" s="100" t="s">
        <v>441</v>
      </c>
      <c r="D51" s="19">
        <v>132.6</v>
      </c>
      <c r="E51" s="85">
        <f t="shared" si="0"/>
        <v>8571.2639999999992</v>
      </c>
      <c r="F51" s="14">
        <v>20</v>
      </c>
    </row>
    <row r="52" spans="1:6">
      <c r="A52" s="146" t="s">
        <v>193</v>
      </c>
      <c r="B52" s="147"/>
      <c r="C52" s="147"/>
      <c r="D52" s="147"/>
      <c r="E52" s="147"/>
      <c r="F52" s="14" t="e">
        <f>#REF!</f>
        <v>#REF!</v>
      </c>
    </row>
    <row r="53" spans="1:6" ht="39.75" customHeight="1">
      <c r="A53" s="29" t="s">
        <v>214</v>
      </c>
      <c r="B53" s="174"/>
      <c r="C53" s="40" t="s">
        <v>194</v>
      </c>
      <c r="D53" s="17">
        <v>242.33364000000003</v>
      </c>
      <c r="E53" s="18">
        <f t="shared" si="0"/>
        <v>15664.446489600003</v>
      </c>
      <c r="F53" s="14" t="e">
        <f>#REF!</f>
        <v>#REF!</v>
      </c>
    </row>
    <row r="54" spans="1:6" ht="39.75" customHeight="1">
      <c r="A54" s="29" t="s">
        <v>215</v>
      </c>
      <c r="B54" s="176"/>
      <c r="C54" s="40" t="s">
        <v>195</v>
      </c>
      <c r="D54" s="17">
        <v>292.76856000000004</v>
      </c>
      <c r="E54" s="18">
        <f t="shared" si="0"/>
        <v>18924.559718400003</v>
      </c>
      <c r="F54" s="14" t="e">
        <f>#REF!</f>
        <v>#REF!</v>
      </c>
    </row>
    <row r="55" spans="1:6" ht="90.75" customHeight="1">
      <c r="A55" s="29" t="s">
        <v>196</v>
      </c>
      <c r="B55"/>
      <c r="C55" s="40" t="s">
        <v>197</v>
      </c>
      <c r="D55" s="17">
        <v>153.76500000000001</v>
      </c>
      <c r="E55" s="18">
        <f t="shared" si="0"/>
        <v>9939.3696000000018</v>
      </c>
      <c r="F55" s="14" t="e">
        <f>#REF!</f>
        <v>#REF!</v>
      </c>
    </row>
    <row r="56" spans="1:6">
      <c r="A56" s="171"/>
      <c r="B56" s="171"/>
      <c r="C56" s="171"/>
      <c r="D56" s="171"/>
    </row>
  </sheetData>
  <mergeCells count="20">
    <mergeCell ref="B53:B54"/>
    <mergeCell ref="A2:D3"/>
    <mergeCell ref="A17:E17"/>
    <mergeCell ref="A26:E26"/>
    <mergeCell ref="A38:E38"/>
    <mergeCell ref="A1:E1"/>
    <mergeCell ref="A56:D56"/>
    <mergeCell ref="A44:E44"/>
    <mergeCell ref="A52:E52"/>
    <mergeCell ref="A5:E5"/>
    <mergeCell ref="B10:B11"/>
    <mergeCell ref="B12:B13"/>
    <mergeCell ref="B15:B16"/>
    <mergeCell ref="B18:B20"/>
    <mergeCell ref="B29:B30"/>
    <mergeCell ref="B33:B37"/>
    <mergeCell ref="B6:B8"/>
    <mergeCell ref="B42:B43"/>
    <mergeCell ref="B45:B46"/>
    <mergeCell ref="B47:B48"/>
  </mergeCells>
  <pageMargins left="0.43307086614173229" right="0.23622047244094488" top="0.3543307086614173" bottom="0.3543307086614173" header="0" footer="0"/>
  <pageSetup paperSize="9" scale="57" orientation="portrait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41"/>
  <sheetViews>
    <sheetView view="pageBreakPreview" zoomScaleNormal="100" zoomScaleSheetLayoutView="100" workbookViewId="0">
      <selection activeCell="A42" sqref="A42:E42"/>
    </sheetView>
  </sheetViews>
  <sheetFormatPr defaultColWidth="12.42578125" defaultRowHeight="15.75"/>
  <cols>
    <col min="1" max="1" width="14.28515625" style="11" customWidth="1"/>
    <col min="2" max="2" width="16.85546875" style="11" customWidth="1"/>
    <col min="3" max="3" width="84.28515625" style="11" customWidth="1"/>
    <col min="4" max="4" width="10.7109375" style="11" bestFit="1" customWidth="1"/>
    <col min="5" max="5" width="13.42578125" style="2" bestFit="1" customWidth="1"/>
    <col min="6" max="6" width="13.140625" style="2" hidden="1" customWidth="1"/>
    <col min="7" max="7" width="12.42578125" style="11" hidden="1" customWidth="1"/>
    <col min="8" max="8" width="12.42578125" style="11" customWidth="1"/>
    <col min="9" max="16384" width="12.42578125" style="11"/>
  </cols>
  <sheetData>
    <row r="1" spans="1:6" ht="167.25" customHeight="1">
      <c r="A1" s="198" t="s">
        <v>728</v>
      </c>
      <c r="B1" s="198"/>
      <c r="C1" s="198"/>
      <c r="D1" s="198"/>
      <c r="E1" s="198"/>
    </row>
    <row r="2" spans="1:6" ht="38.25">
      <c r="A2" s="178" t="s">
        <v>81</v>
      </c>
      <c r="B2" s="178"/>
      <c r="C2" s="178"/>
      <c r="D2" s="178"/>
      <c r="E2" s="67" t="s">
        <v>331</v>
      </c>
      <c r="F2" s="14"/>
    </row>
    <row r="3" spans="1:6" ht="21" customHeight="1">
      <c r="A3" s="165"/>
      <c r="B3" s="165"/>
      <c r="C3" s="165"/>
      <c r="D3" s="165"/>
      <c r="E3" s="69">
        <v>64</v>
      </c>
      <c r="F3" s="14"/>
    </row>
    <row r="4" spans="1:6" ht="25.5">
      <c r="A4" s="29" t="s">
        <v>0</v>
      </c>
      <c r="B4" s="29" t="s">
        <v>384</v>
      </c>
      <c r="C4" s="29" t="s">
        <v>1</v>
      </c>
      <c r="D4" s="46" t="s">
        <v>337</v>
      </c>
      <c r="E4" s="29" t="s">
        <v>336</v>
      </c>
      <c r="F4" s="14"/>
    </row>
    <row r="5" spans="1:6">
      <c r="A5" s="146" t="s">
        <v>24</v>
      </c>
      <c r="B5" s="147"/>
      <c r="C5" s="147"/>
      <c r="D5" s="147"/>
      <c r="E5" s="147"/>
      <c r="F5" s="47"/>
    </row>
    <row r="6" spans="1:6" ht="38.25">
      <c r="A6" s="29" t="s">
        <v>681</v>
      </c>
      <c r="B6" s="29"/>
      <c r="C6" s="16" t="s">
        <v>432</v>
      </c>
      <c r="D6" s="17">
        <v>442.10879999999997</v>
      </c>
      <c r="E6" s="118">
        <f t="shared" ref="E6:E41" si="0">D6*($E$3+$E$3*1%)</f>
        <v>28577.912831999998</v>
      </c>
      <c r="F6" s="14" t="e">
        <f>#REF!</f>
        <v>#REF!</v>
      </c>
    </row>
    <row r="7" spans="1:6" ht="84" customHeight="1">
      <c r="A7" s="29" t="s">
        <v>632</v>
      </c>
      <c r="B7" s="68"/>
      <c r="C7" s="16" t="s">
        <v>633</v>
      </c>
      <c r="D7" s="17">
        <v>543.66</v>
      </c>
      <c r="E7" s="18">
        <f t="shared" si="0"/>
        <v>35142.182399999998</v>
      </c>
      <c r="F7" s="14" t="e">
        <f>#REF!</f>
        <v>#REF!</v>
      </c>
    </row>
    <row r="8" spans="1:6" ht="71.25" customHeight="1">
      <c r="A8" s="43" t="s">
        <v>78</v>
      </c>
      <c r="B8"/>
      <c r="C8" s="101" t="s">
        <v>358</v>
      </c>
      <c r="D8" s="17">
        <v>430</v>
      </c>
      <c r="E8" s="18">
        <f t="shared" si="0"/>
        <v>27795.200000000001</v>
      </c>
      <c r="F8" s="14" t="e">
        <f>#REF!</f>
        <v>#REF!</v>
      </c>
    </row>
    <row r="9" spans="1:6" ht="51">
      <c r="A9" s="43" t="s">
        <v>685</v>
      </c>
      <c r="B9" s="199"/>
      <c r="C9" s="44" t="s">
        <v>359</v>
      </c>
      <c r="D9" s="19">
        <v>450</v>
      </c>
      <c r="E9" s="18">
        <f t="shared" si="0"/>
        <v>29088</v>
      </c>
      <c r="F9" s="14" t="e">
        <f>#REF!</f>
        <v>#REF!</v>
      </c>
    </row>
    <row r="10" spans="1:6" ht="51">
      <c r="A10" s="43" t="s">
        <v>686</v>
      </c>
      <c r="B10" s="200"/>
      <c r="C10" s="44" t="s">
        <v>360</v>
      </c>
      <c r="D10" s="19">
        <v>470</v>
      </c>
      <c r="E10" s="18">
        <f t="shared" si="0"/>
        <v>30380.799999999999</v>
      </c>
      <c r="F10" s="14" t="e">
        <f>#REF!</f>
        <v>#REF!</v>
      </c>
    </row>
    <row r="11" spans="1:6" ht="95.25" customHeight="1">
      <c r="A11" s="43" t="s">
        <v>160</v>
      </c>
      <c r="B11"/>
      <c r="C11" s="16" t="s">
        <v>414</v>
      </c>
      <c r="D11" s="17">
        <v>527.34</v>
      </c>
      <c r="E11" s="18">
        <f t="shared" si="0"/>
        <v>34087.257600000004</v>
      </c>
      <c r="F11" s="14" t="e">
        <f>#REF!</f>
        <v>#REF!</v>
      </c>
    </row>
    <row r="12" spans="1:6" ht="51">
      <c r="A12" s="45" t="s">
        <v>79</v>
      </c>
      <c r="B12" s="174"/>
      <c r="C12" s="16" t="s">
        <v>361</v>
      </c>
      <c r="D12" s="17">
        <v>2091</v>
      </c>
      <c r="E12" s="18">
        <f t="shared" si="0"/>
        <v>135162.23999999999</v>
      </c>
      <c r="F12" s="14" t="e">
        <f>#REF!</f>
        <v>#REF!</v>
      </c>
    </row>
    <row r="13" spans="1:6" ht="51">
      <c r="A13" s="45" t="s">
        <v>165</v>
      </c>
      <c r="B13" s="176"/>
      <c r="C13" s="16" t="s">
        <v>362</v>
      </c>
      <c r="D13" s="17">
        <v>2550</v>
      </c>
      <c r="E13" s="18">
        <f t="shared" si="0"/>
        <v>164832</v>
      </c>
      <c r="F13" s="14" t="e">
        <f>#REF!</f>
        <v>#REF!</v>
      </c>
    </row>
    <row r="14" spans="1:6" ht="63.75" customHeight="1">
      <c r="A14" s="93" t="s">
        <v>634</v>
      </c>
      <c r="B14" s="95"/>
      <c r="C14" s="16" t="s">
        <v>635</v>
      </c>
      <c r="D14" s="17">
        <v>99</v>
      </c>
      <c r="E14" s="18">
        <f t="shared" si="0"/>
        <v>6399.36</v>
      </c>
      <c r="F14" s="14" t="e">
        <f>#REF!</f>
        <v>#REF!</v>
      </c>
    </row>
    <row r="15" spans="1:6" ht="25.5">
      <c r="A15" s="45" t="s">
        <v>687</v>
      </c>
      <c r="B15" s="45"/>
      <c r="C15" s="116" t="s">
        <v>176</v>
      </c>
      <c r="D15" s="19">
        <v>20</v>
      </c>
      <c r="E15" s="18">
        <f t="shared" si="0"/>
        <v>1292.8</v>
      </c>
      <c r="F15" s="14">
        <v>27</v>
      </c>
    </row>
    <row r="16" spans="1:6" ht="15.75" customHeight="1">
      <c r="A16" s="146" t="s">
        <v>25</v>
      </c>
      <c r="B16" s="147"/>
      <c r="C16" s="147"/>
      <c r="D16" s="147"/>
      <c r="E16" s="147"/>
      <c r="F16" s="14" t="e">
        <f>#REF!</f>
        <v>#REF!</v>
      </c>
    </row>
    <row r="17" spans="1:6" ht="119.25" customHeight="1">
      <c r="A17" s="43" t="s">
        <v>682</v>
      </c>
      <c r="B17" s="108"/>
      <c r="C17" s="44" t="s">
        <v>363</v>
      </c>
      <c r="D17" s="19">
        <v>610</v>
      </c>
      <c r="E17" s="85">
        <f>D17*($E$3+$E$3*1%)</f>
        <v>39430.400000000001</v>
      </c>
      <c r="F17" s="14" t="e">
        <f>#REF!</f>
        <v>#REF!</v>
      </c>
    </row>
    <row r="18" spans="1:6">
      <c r="A18" s="48"/>
      <c r="B18" s="48"/>
      <c r="C18" s="48" t="s">
        <v>295</v>
      </c>
      <c r="D18" s="17">
        <v>166</v>
      </c>
      <c r="E18" s="18">
        <f t="shared" si="0"/>
        <v>10730.24</v>
      </c>
      <c r="F18" s="14" t="e">
        <f>#REF!</f>
        <v>#REF!</v>
      </c>
    </row>
    <row r="19" spans="1:6" ht="15.75" customHeight="1">
      <c r="A19" s="146" t="s">
        <v>26</v>
      </c>
      <c r="B19" s="147"/>
      <c r="C19" s="147"/>
      <c r="D19" s="147"/>
      <c r="E19" s="147"/>
      <c r="F19" s="14" t="e">
        <f>#REF!</f>
        <v>#REF!</v>
      </c>
    </row>
    <row r="20" spans="1:6" ht="80.25" customHeight="1">
      <c r="A20" s="43" t="s">
        <v>82</v>
      </c>
      <c r="B20"/>
      <c r="C20" s="16" t="s">
        <v>364</v>
      </c>
      <c r="D20" s="17">
        <v>730</v>
      </c>
      <c r="E20" s="18">
        <f>D20*($E$3+$E$3*1%)</f>
        <v>47187.199999999997</v>
      </c>
      <c r="F20" s="14"/>
    </row>
    <row r="21" spans="1:6">
      <c r="A21" s="43" t="s">
        <v>93</v>
      </c>
      <c r="B21" s="43"/>
      <c r="C21" s="16" t="s">
        <v>84</v>
      </c>
      <c r="D21" s="17">
        <v>92.56</v>
      </c>
      <c r="E21" s="18">
        <f t="shared" si="0"/>
        <v>5983.0784000000003</v>
      </c>
      <c r="F21" s="14" t="e">
        <f>#REF!</f>
        <v>#REF!</v>
      </c>
    </row>
    <row r="22" spans="1:6">
      <c r="A22" s="43" t="s">
        <v>94</v>
      </c>
      <c r="B22" s="43"/>
      <c r="C22" s="16" t="s">
        <v>87</v>
      </c>
      <c r="D22" s="17">
        <v>56.16</v>
      </c>
      <c r="E22" s="18">
        <f t="shared" si="0"/>
        <v>3630.1823999999997</v>
      </c>
      <c r="F22" s="14" t="e">
        <f>#REF!</f>
        <v>#REF!</v>
      </c>
    </row>
    <row r="23" spans="1:6">
      <c r="A23" s="43" t="s">
        <v>696</v>
      </c>
      <c r="B23" s="43"/>
      <c r="C23" s="16" t="s">
        <v>697</v>
      </c>
      <c r="D23" s="17">
        <v>60</v>
      </c>
      <c r="E23" s="18">
        <f t="shared" si="0"/>
        <v>3878.4</v>
      </c>
      <c r="F23" s="14">
        <v>20</v>
      </c>
    </row>
    <row r="24" spans="1:6">
      <c r="A24" s="43" t="s">
        <v>105</v>
      </c>
      <c r="B24" s="43"/>
      <c r="C24" s="16" t="s">
        <v>106</v>
      </c>
      <c r="D24" s="17">
        <v>74.88</v>
      </c>
      <c r="E24" s="18">
        <f t="shared" si="0"/>
        <v>4840.2431999999999</v>
      </c>
      <c r="F24" s="14" t="e">
        <f>#REF!</f>
        <v>#REF!</v>
      </c>
    </row>
    <row r="25" spans="1:6">
      <c r="A25" s="43" t="s">
        <v>95</v>
      </c>
      <c r="B25" s="43"/>
      <c r="C25" s="16" t="s">
        <v>85</v>
      </c>
      <c r="D25" s="17">
        <v>9.36</v>
      </c>
      <c r="E25" s="18">
        <f t="shared" si="0"/>
        <v>605.03039999999999</v>
      </c>
      <c r="F25" s="14" t="e">
        <f>#REF!</f>
        <v>#REF!</v>
      </c>
    </row>
    <row r="26" spans="1:6">
      <c r="A26" s="43" t="s">
        <v>96</v>
      </c>
      <c r="B26" s="43"/>
      <c r="C26" s="16" t="s">
        <v>89</v>
      </c>
      <c r="D26" s="17">
        <v>39.520000000000003</v>
      </c>
      <c r="E26" s="18">
        <f t="shared" si="0"/>
        <v>2554.5728000000004</v>
      </c>
      <c r="F26" s="14" t="e">
        <f>#REF!</f>
        <v>#REF!</v>
      </c>
    </row>
    <row r="27" spans="1:6">
      <c r="A27" s="43" t="s">
        <v>107</v>
      </c>
      <c r="B27" s="43"/>
      <c r="C27" s="16" t="s">
        <v>108</v>
      </c>
      <c r="D27" s="17">
        <v>15.6</v>
      </c>
      <c r="E27" s="18">
        <f t="shared" si="0"/>
        <v>1008.384</v>
      </c>
      <c r="F27" s="14" t="e">
        <f>#REF!</f>
        <v>#REF!</v>
      </c>
    </row>
    <row r="28" spans="1:6">
      <c r="A28" s="43" t="s">
        <v>698</v>
      </c>
      <c r="B28" s="43"/>
      <c r="C28" s="16" t="s">
        <v>699</v>
      </c>
      <c r="D28" s="17">
        <v>40</v>
      </c>
      <c r="E28" s="18">
        <f t="shared" si="0"/>
        <v>2585.6</v>
      </c>
      <c r="F28" s="14">
        <v>20</v>
      </c>
    </row>
    <row r="29" spans="1:6">
      <c r="A29" s="43" t="s">
        <v>97</v>
      </c>
      <c r="B29" s="43"/>
      <c r="C29" s="16" t="s">
        <v>88</v>
      </c>
      <c r="D29" s="17">
        <v>87.36</v>
      </c>
      <c r="E29" s="18">
        <f t="shared" si="0"/>
        <v>5646.9503999999997</v>
      </c>
      <c r="F29" s="14" t="e">
        <f>#REF!</f>
        <v>#REF!</v>
      </c>
    </row>
    <row r="30" spans="1:6">
      <c r="A30" s="43" t="s">
        <v>98</v>
      </c>
      <c r="B30" s="43"/>
      <c r="C30" s="16" t="s">
        <v>92</v>
      </c>
      <c r="D30" s="17">
        <v>39.520000000000003</v>
      </c>
      <c r="E30" s="18">
        <f t="shared" si="0"/>
        <v>2554.5728000000004</v>
      </c>
      <c r="F30" s="14" t="e">
        <f>#REF!</f>
        <v>#REF!</v>
      </c>
    </row>
    <row r="31" spans="1:6">
      <c r="A31" s="43" t="s">
        <v>99</v>
      </c>
      <c r="B31" s="43"/>
      <c r="C31" s="16" t="s">
        <v>90</v>
      </c>
      <c r="D31" s="17">
        <v>39.520000000000003</v>
      </c>
      <c r="E31" s="18">
        <f t="shared" si="0"/>
        <v>2554.5728000000004</v>
      </c>
      <c r="F31" s="14" t="e">
        <f>#REF!</f>
        <v>#REF!</v>
      </c>
    </row>
    <row r="32" spans="1:6">
      <c r="A32" s="43" t="s">
        <v>100</v>
      </c>
      <c r="B32" s="43"/>
      <c r="C32" s="16" t="s">
        <v>91</v>
      </c>
      <c r="D32" s="17">
        <v>39.520000000000003</v>
      </c>
      <c r="E32" s="18">
        <f t="shared" si="0"/>
        <v>2554.5728000000004</v>
      </c>
      <c r="F32" s="14" t="e">
        <f>#REF!</f>
        <v>#REF!</v>
      </c>
    </row>
    <row r="33" spans="1:6">
      <c r="A33" s="43" t="s">
        <v>700</v>
      </c>
      <c r="B33" s="43"/>
      <c r="C33" s="16" t="s">
        <v>701</v>
      </c>
      <c r="D33" s="17">
        <v>55</v>
      </c>
      <c r="E33" s="18">
        <f t="shared" si="0"/>
        <v>3555.2</v>
      </c>
      <c r="F33" s="14">
        <v>20</v>
      </c>
    </row>
    <row r="34" spans="1:6">
      <c r="A34" s="43" t="s">
        <v>83</v>
      </c>
      <c r="B34" s="43"/>
      <c r="C34" s="16" t="s">
        <v>28</v>
      </c>
      <c r="D34" s="17">
        <v>165.36</v>
      </c>
      <c r="E34" s="18">
        <f t="shared" si="0"/>
        <v>10688.870400000002</v>
      </c>
      <c r="F34" s="14" t="e">
        <f>#REF!</f>
        <v>#REF!</v>
      </c>
    </row>
    <row r="35" spans="1:6">
      <c r="A35" s="43" t="s">
        <v>101</v>
      </c>
      <c r="B35" s="43"/>
      <c r="C35" s="16" t="s">
        <v>27</v>
      </c>
      <c r="D35" s="17">
        <v>115.44</v>
      </c>
      <c r="E35" s="18">
        <f t="shared" si="0"/>
        <v>7462.0415999999996</v>
      </c>
      <c r="F35" s="14" t="e">
        <f>#REF!</f>
        <v>#REF!</v>
      </c>
    </row>
    <row r="36" spans="1:6" s="115" customFormat="1">
      <c r="A36" s="43" t="s">
        <v>683</v>
      </c>
      <c r="B36" s="43"/>
      <c r="C36" s="44" t="s">
        <v>86</v>
      </c>
      <c r="D36" s="19">
        <v>499</v>
      </c>
      <c r="E36" s="85">
        <f t="shared" si="0"/>
        <v>32255.360000000001</v>
      </c>
      <c r="F36" s="114" t="e">
        <f>#REF!</f>
        <v>#REF!</v>
      </c>
    </row>
    <row r="37" spans="1:6" s="115" customFormat="1">
      <c r="A37" s="43" t="s">
        <v>684</v>
      </c>
      <c r="B37" s="43"/>
      <c r="C37" s="44" t="s">
        <v>109</v>
      </c>
      <c r="D37" s="19">
        <v>598</v>
      </c>
      <c r="E37" s="85">
        <f t="shared" si="0"/>
        <v>38654.720000000001</v>
      </c>
      <c r="F37" s="114" t="e">
        <f>#REF!</f>
        <v>#REF!</v>
      </c>
    </row>
    <row r="38" spans="1:6">
      <c r="A38" s="43" t="s">
        <v>102</v>
      </c>
      <c r="B38" s="43"/>
      <c r="C38" s="16" t="s">
        <v>70</v>
      </c>
      <c r="D38" s="17">
        <v>10.4</v>
      </c>
      <c r="E38" s="18">
        <f t="shared" si="0"/>
        <v>672.25600000000009</v>
      </c>
      <c r="F38" s="14" t="e">
        <f>#REF!</f>
        <v>#REF!</v>
      </c>
    </row>
    <row r="39" spans="1:6">
      <c r="A39" s="43" t="s">
        <v>103</v>
      </c>
      <c r="B39" s="43"/>
      <c r="C39" s="16" t="s">
        <v>72</v>
      </c>
      <c r="D39" s="17">
        <v>22.88</v>
      </c>
      <c r="E39" s="18">
        <f t="shared" si="0"/>
        <v>1478.9631999999999</v>
      </c>
      <c r="F39" s="14" t="e">
        <f>#REF!</f>
        <v>#REF!</v>
      </c>
    </row>
    <row r="40" spans="1:6">
      <c r="A40" s="43" t="s">
        <v>104</v>
      </c>
      <c r="B40" s="43"/>
      <c r="C40" s="16" t="s">
        <v>71</v>
      </c>
      <c r="D40" s="17">
        <v>19.760000000000002</v>
      </c>
      <c r="E40" s="18">
        <f t="shared" si="0"/>
        <v>1277.2864000000002</v>
      </c>
      <c r="F40" s="14" t="e">
        <f>#REF!</f>
        <v>#REF!</v>
      </c>
    </row>
    <row r="41" spans="1:6">
      <c r="A41" s="43" t="s">
        <v>110</v>
      </c>
      <c r="B41" s="43"/>
      <c r="C41" s="16" t="s">
        <v>111</v>
      </c>
      <c r="D41" s="17">
        <v>5.2</v>
      </c>
      <c r="E41" s="18">
        <f t="shared" si="0"/>
        <v>336.12800000000004</v>
      </c>
      <c r="F41" s="14" t="e">
        <f>#REF!</f>
        <v>#REF!</v>
      </c>
    </row>
  </sheetData>
  <mergeCells count="7">
    <mergeCell ref="B9:B10"/>
    <mergeCell ref="B12:B13"/>
    <mergeCell ref="A1:E1"/>
    <mergeCell ref="A5:E5"/>
    <mergeCell ref="A2:D3"/>
    <mergeCell ref="A16:E16"/>
    <mergeCell ref="A19:E19"/>
  </mergeCells>
  <pageMargins left="0.7" right="0.7" top="0.75" bottom="0.75" header="0.3" footer="0.3"/>
  <pageSetup paperSize="9" scale="54" orientation="portrait" verticalDpi="200" r:id="rId1"/>
  <colBreaks count="1" manualBreakCount="1">
    <brk id="5" min="1" max="41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46"/>
  <sheetViews>
    <sheetView view="pageBreakPreview" zoomScaleNormal="100" zoomScaleSheetLayoutView="100" workbookViewId="0">
      <selection activeCell="A47" sqref="A47:E47"/>
    </sheetView>
  </sheetViews>
  <sheetFormatPr defaultColWidth="9.140625" defaultRowHeight="12.75"/>
  <cols>
    <col min="1" max="1" width="14.28515625" style="23" customWidth="1"/>
    <col min="2" max="2" width="19.28515625" style="23" customWidth="1"/>
    <col min="3" max="3" width="84.28515625" style="24" customWidth="1"/>
    <col min="4" max="4" width="7.85546875" style="4" bestFit="1" customWidth="1"/>
    <col min="5" max="5" width="13.42578125" style="14" bestFit="1" customWidth="1"/>
    <col min="6" max="6" width="2.7109375" style="14" hidden="1" customWidth="1"/>
    <col min="7" max="16384" width="9.140625" style="14"/>
  </cols>
  <sheetData>
    <row r="1" spans="1:7" ht="168.75" customHeight="1">
      <c r="A1" s="177" t="s">
        <v>729</v>
      </c>
      <c r="B1" s="177"/>
      <c r="C1" s="177"/>
      <c r="D1" s="177"/>
      <c r="E1" s="177"/>
    </row>
    <row r="2" spans="1:7" ht="38.25">
      <c r="A2" s="201" t="s">
        <v>325</v>
      </c>
      <c r="B2" s="201"/>
      <c r="C2" s="201"/>
      <c r="D2" s="201"/>
      <c r="E2" s="67" t="s">
        <v>331</v>
      </c>
      <c r="F2" s="13"/>
    </row>
    <row r="3" spans="1:7" ht="21" customHeight="1">
      <c r="A3" s="145"/>
      <c r="B3" s="145"/>
      <c r="C3" s="145"/>
      <c r="D3" s="145"/>
      <c r="E3" s="69">
        <v>64</v>
      </c>
      <c r="F3" s="13"/>
    </row>
    <row r="4" spans="1:7" ht="25.5">
      <c r="A4" s="43" t="s">
        <v>0</v>
      </c>
      <c r="B4" s="43" t="s">
        <v>384</v>
      </c>
      <c r="C4" s="43" t="s">
        <v>1</v>
      </c>
      <c r="D4" s="43" t="s">
        <v>367</v>
      </c>
      <c r="E4" s="29" t="s">
        <v>336</v>
      </c>
      <c r="F4" s="13"/>
    </row>
    <row r="5" spans="1:7" ht="15" customHeight="1">
      <c r="A5" s="146" t="s">
        <v>112</v>
      </c>
      <c r="B5" s="147"/>
      <c r="C5" s="147"/>
      <c r="D5" s="147"/>
      <c r="E5" s="147"/>
      <c r="F5" s="21"/>
    </row>
    <row r="6" spans="1:7" ht="66" customHeight="1">
      <c r="A6" s="55" t="s">
        <v>114</v>
      </c>
      <c r="B6" s="68"/>
      <c r="C6" s="56" t="s">
        <v>416</v>
      </c>
      <c r="D6" s="17">
        <v>154.93636800000002</v>
      </c>
      <c r="E6" s="18">
        <f>D6*($E$3+$E$3*1%)</f>
        <v>10015.086827520001</v>
      </c>
      <c r="F6" s="13" t="e">
        <f>#REF!</f>
        <v>#REF!</v>
      </c>
      <c r="G6" s="52"/>
    </row>
    <row r="7" spans="1:7" ht="60" customHeight="1">
      <c r="A7" s="55" t="s">
        <v>113</v>
      </c>
      <c r="B7" s="68"/>
      <c r="C7" s="56" t="s">
        <v>301</v>
      </c>
      <c r="D7" s="17">
        <v>171.91569600000003</v>
      </c>
      <c r="E7" s="18">
        <f t="shared" ref="E7:E46" si="0">D7*($E$3+$E$3*1%)</f>
        <v>11112.630589440001</v>
      </c>
      <c r="F7" s="13" t="e">
        <f>#REF!</f>
        <v>#REF!</v>
      </c>
      <c r="G7" s="52"/>
    </row>
    <row r="8" spans="1:7" ht="88.5" customHeight="1">
      <c r="A8" s="55" t="s">
        <v>115</v>
      </c>
      <c r="B8"/>
      <c r="C8" s="56" t="s">
        <v>302</v>
      </c>
      <c r="D8" s="17">
        <v>152.813952</v>
      </c>
      <c r="E8" s="18">
        <f t="shared" si="0"/>
        <v>9877.8938572799998</v>
      </c>
      <c r="F8" s="13" t="e">
        <f>#REF!</f>
        <v>#REF!</v>
      </c>
      <c r="G8" s="52"/>
    </row>
    <row r="9" spans="1:7" ht="87" customHeight="1">
      <c r="A9" s="55" t="s">
        <v>116</v>
      </c>
      <c r="B9" s="68"/>
      <c r="C9" s="56" t="s">
        <v>303</v>
      </c>
      <c r="D9" s="17">
        <v>197.38468799999998</v>
      </c>
      <c r="E9" s="18">
        <f t="shared" si="0"/>
        <v>12758.946232319999</v>
      </c>
      <c r="F9" s="13" t="e">
        <f>#REF!</f>
        <v>#REF!</v>
      </c>
      <c r="G9" s="52"/>
    </row>
    <row r="10" spans="1:7" ht="77.25" customHeight="1">
      <c r="A10" s="55" t="s">
        <v>313</v>
      </c>
      <c r="B10" s="68"/>
      <c r="C10" s="56" t="s">
        <v>317</v>
      </c>
      <c r="D10" s="17">
        <v>212.49773702181824</v>
      </c>
      <c r="E10" s="18">
        <f t="shared" si="0"/>
        <v>13735.853721090331</v>
      </c>
      <c r="F10" s="13" t="e">
        <f>#REF!</f>
        <v>#REF!</v>
      </c>
      <c r="G10" s="52"/>
    </row>
    <row r="11" spans="1:7" ht="75" customHeight="1">
      <c r="A11" s="55" t="s">
        <v>117</v>
      </c>
      <c r="B11" s="68"/>
      <c r="C11" s="56" t="s">
        <v>304</v>
      </c>
      <c r="D11" s="17">
        <v>248.32267200000001</v>
      </c>
      <c r="E11" s="18">
        <f t="shared" si="0"/>
        <v>16051.577518080001</v>
      </c>
      <c r="F11" s="13" t="e">
        <f>#REF!</f>
        <v>#REF!</v>
      </c>
      <c r="G11" s="52"/>
    </row>
    <row r="12" spans="1:7" ht="77.25" customHeight="1">
      <c r="A12" s="55" t="s">
        <v>297</v>
      </c>
      <c r="B12" s="68"/>
      <c r="C12" s="56" t="s">
        <v>305</v>
      </c>
      <c r="D12" s="17">
        <v>178.28294400000001</v>
      </c>
      <c r="E12" s="18">
        <f t="shared" si="0"/>
        <v>11524.209500160001</v>
      </c>
      <c r="F12" s="13" t="e">
        <f>#REF!</f>
        <v>#REF!</v>
      </c>
      <c r="G12" s="52"/>
    </row>
    <row r="13" spans="1:7" ht="78.75" customHeight="1">
      <c r="A13" s="55" t="s">
        <v>298</v>
      </c>
      <c r="B13" s="68"/>
      <c r="C13" s="56" t="s">
        <v>161</v>
      </c>
      <c r="D13" s="17">
        <v>192.15220900909094</v>
      </c>
      <c r="E13" s="18">
        <f t="shared" si="0"/>
        <v>12420.718790347639</v>
      </c>
      <c r="F13" s="13" t="e">
        <f>#REF!</f>
        <v>#REF!</v>
      </c>
      <c r="G13" s="52"/>
    </row>
    <row r="14" spans="1:7" ht="78.75" customHeight="1">
      <c r="A14" s="55" t="s">
        <v>299</v>
      </c>
      <c r="B14" s="68"/>
      <c r="C14" s="56" t="s">
        <v>306</v>
      </c>
      <c r="D14" s="17">
        <v>246.40695037636362</v>
      </c>
      <c r="E14" s="18">
        <f t="shared" si="0"/>
        <v>15927.745272328144</v>
      </c>
      <c r="F14" s="13" t="e">
        <f>#REF!</f>
        <v>#REF!</v>
      </c>
      <c r="G14" s="52"/>
    </row>
    <row r="15" spans="1:7" ht="70.5" customHeight="1">
      <c r="A15" s="55" t="s">
        <v>314</v>
      </c>
      <c r="B15" s="68"/>
      <c r="C15" s="56" t="s">
        <v>316</v>
      </c>
      <c r="D15" s="17">
        <v>259.97063571818194</v>
      </c>
      <c r="E15" s="18">
        <f t="shared" si="0"/>
        <v>16804.501892823282</v>
      </c>
      <c r="F15" s="13" t="e">
        <f>#REF!</f>
        <v>#REF!</v>
      </c>
      <c r="G15" s="52"/>
    </row>
    <row r="16" spans="1:7" ht="67.5" customHeight="1">
      <c r="A16" s="55" t="s">
        <v>300</v>
      </c>
      <c r="B16" s="68"/>
      <c r="C16" s="56" t="s">
        <v>315</v>
      </c>
      <c r="D16" s="17">
        <v>322.60723200000007</v>
      </c>
      <c r="E16" s="18">
        <f t="shared" si="0"/>
        <v>20853.331476480005</v>
      </c>
      <c r="F16" s="13" t="e">
        <f>#REF!</f>
        <v>#REF!</v>
      </c>
      <c r="G16" s="52"/>
    </row>
    <row r="17" spans="1:7" ht="67.5" customHeight="1">
      <c r="A17" s="88" t="s">
        <v>598</v>
      </c>
      <c r="B17" s="68"/>
      <c r="C17" s="56" t="s">
        <v>599</v>
      </c>
      <c r="D17" s="17">
        <v>480.9144960000001</v>
      </c>
      <c r="E17" s="18">
        <f t="shared" si="0"/>
        <v>31086.313021440008</v>
      </c>
      <c r="F17" s="13" t="e">
        <f>#REF!</f>
        <v>#REF!</v>
      </c>
      <c r="G17" s="52"/>
    </row>
    <row r="18" spans="1:7">
      <c r="A18" s="146" t="s">
        <v>118</v>
      </c>
      <c r="B18" s="147"/>
      <c r="C18" s="147"/>
      <c r="D18" s="147"/>
      <c r="E18" s="147"/>
      <c r="F18" s="13" t="e">
        <f>#REF!</f>
        <v>#REF!</v>
      </c>
      <c r="G18" s="52"/>
    </row>
    <row r="19" spans="1:7" ht="48" customHeight="1">
      <c r="A19" s="55" t="s">
        <v>119</v>
      </c>
      <c r="B19" s="68"/>
      <c r="C19" s="56" t="s">
        <v>120</v>
      </c>
      <c r="D19" s="17">
        <v>18.36</v>
      </c>
      <c r="E19" s="18">
        <f t="shared" si="0"/>
        <v>1186.7903999999999</v>
      </c>
      <c r="F19" s="13" t="e">
        <f>#REF!</f>
        <v>#REF!</v>
      </c>
      <c r="G19" s="52"/>
    </row>
    <row r="20" spans="1:7" ht="50.25" customHeight="1">
      <c r="A20" s="55" t="s">
        <v>277</v>
      </c>
      <c r="B20" s="68"/>
      <c r="C20" s="56" t="s">
        <v>279</v>
      </c>
      <c r="D20" s="17">
        <v>150.55199999999999</v>
      </c>
      <c r="E20" s="18">
        <f t="shared" si="0"/>
        <v>9731.6812799999989</v>
      </c>
      <c r="F20" s="13" t="e">
        <f>#REF!</f>
        <v>#REF!</v>
      </c>
      <c r="G20" s="52"/>
    </row>
    <row r="21" spans="1:7" ht="54" customHeight="1">
      <c r="A21" s="55" t="s">
        <v>278</v>
      </c>
      <c r="B21" s="68"/>
      <c r="C21" s="56" t="s">
        <v>280</v>
      </c>
      <c r="D21" s="17">
        <v>141.37200000000001</v>
      </c>
      <c r="E21" s="18">
        <f t="shared" si="0"/>
        <v>9138.2860800000017</v>
      </c>
      <c r="F21" s="13" t="e">
        <f>#REF!</f>
        <v>#REF!</v>
      </c>
      <c r="G21" s="52"/>
    </row>
    <row r="22" spans="1:7" ht="52.5" customHeight="1">
      <c r="A22" s="55">
        <v>71051941</v>
      </c>
      <c r="B22" s="68"/>
      <c r="C22" s="56" t="s">
        <v>291</v>
      </c>
      <c r="D22" s="17">
        <v>346.08600000000001</v>
      </c>
      <c r="E22" s="18">
        <f t="shared" si="0"/>
        <v>22370.999040000002</v>
      </c>
      <c r="F22" s="13" t="e">
        <f>#REF!</f>
        <v>#REF!</v>
      </c>
      <c r="G22" s="52"/>
    </row>
    <row r="23" spans="1:7" ht="63.75" customHeight="1">
      <c r="A23" s="55">
        <v>71051940</v>
      </c>
      <c r="B23" s="68"/>
      <c r="C23" s="56" t="s">
        <v>208</v>
      </c>
      <c r="D23" s="17">
        <v>527.85</v>
      </c>
      <c r="E23" s="18">
        <f t="shared" si="0"/>
        <v>34120.224000000002</v>
      </c>
      <c r="F23" s="13" t="e">
        <f>#REF!</f>
        <v>#REF!</v>
      </c>
      <c r="G23" s="52"/>
    </row>
    <row r="24" spans="1:7" ht="63.75" customHeight="1">
      <c r="A24" s="55">
        <v>71051948</v>
      </c>
      <c r="B24" s="68"/>
      <c r="C24" s="56" t="s">
        <v>209</v>
      </c>
      <c r="D24" s="17">
        <v>707.13907200000006</v>
      </c>
      <c r="E24" s="18">
        <f t="shared" si="0"/>
        <v>45709.469614080001</v>
      </c>
      <c r="F24" s="13" t="e">
        <f>#REF!</f>
        <v>#REF!</v>
      </c>
      <c r="G24" s="52"/>
    </row>
    <row r="25" spans="1:7">
      <c r="A25" s="146" t="s">
        <v>121</v>
      </c>
      <c r="B25" s="147"/>
      <c r="C25" s="147"/>
      <c r="D25" s="147"/>
      <c r="E25" s="147"/>
      <c r="F25" s="13" t="e">
        <f>#REF!</f>
        <v>#REF!</v>
      </c>
      <c r="G25" s="52"/>
    </row>
    <row r="26" spans="1:7" ht="60" customHeight="1">
      <c r="A26" s="55" t="s">
        <v>122</v>
      </c>
      <c r="B26" s="68"/>
      <c r="C26" s="56" t="s">
        <v>123</v>
      </c>
      <c r="D26" s="17">
        <v>154.18728000000002</v>
      </c>
      <c r="E26" s="18">
        <f t="shared" si="0"/>
        <v>9966.6657792000005</v>
      </c>
      <c r="F26" s="13" t="e">
        <f>#REF!</f>
        <v>#REF!</v>
      </c>
      <c r="G26" s="52"/>
    </row>
    <row r="27" spans="1:7" ht="62.25" customHeight="1">
      <c r="A27" s="55" t="s">
        <v>124</v>
      </c>
      <c r="B27" s="68"/>
      <c r="C27" s="16" t="s">
        <v>125</v>
      </c>
      <c r="D27" s="17">
        <v>301.10399999999998</v>
      </c>
      <c r="E27" s="18">
        <f t="shared" si="0"/>
        <v>19463.362559999998</v>
      </c>
      <c r="F27" s="13" t="e">
        <f>#REF!</f>
        <v>#REF!</v>
      </c>
      <c r="G27" s="52"/>
    </row>
    <row r="28" spans="1:7" ht="60.75" customHeight="1">
      <c r="A28" s="55">
        <v>61501480</v>
      </c>
      <c r="B28" s="68"/>
      <c r="C28" s="16" t="s">
        <v>281</v>
      </c>
      <c r="D28" s="17">
        <v>332.31600000000003</v>
      </c>
      <c r="E28" s="18">
        <f t="shared" si="0"/>
        <v>21480.906240000004</v>
      </c>
      <c r="F28" s="13" t="e">
        <f>#REF!</f>
        <v>#REF!</v>
      </c>
      <c r="G28" s="52"/>
    </row>
    <row r="29" spans="1:7" ht="62.25" customHeight="1">
      <c r="A29" s="55">
        <v>61501940</v>
      </c>
      <c r="B29" s="68"/>
      <c r="C29" s="16" t="s">
        <v>365</v>
      </c>
      <c r="D29" s="17">
        <v>459</v>
      </c>
      <c r="E29" s="18">
        <f t="shared" si="0"/>
        <v>29669.760000000002</v>
      </c>
      <c r="F29" s="13" t="e">
        <f>#REF!</f>
        <v>#REF!</v>
      </c>
      <c r="G29" s="52"/>
    </row>
    <row r="30" spans="1:7" ht="67.5" customHeight="1">
      <c r="A30" s="55">
        <v>61501948</v>
      </c>
      <c r="B30" s="68"/>
      <c r="C30" s="16" t="s">
        <v>366</v>
      </c>
      <c r="D30" s="17">
        <v>891.37800000000004</v>
      </c>
      <c r="E30" s="18">
        <f t="shared" si="0"/>
        <v>57618.673920000001</v>
      </c>
      <c r="F30" s="13" t="e">
        <f>#REF!</f>
        <v>#REF!</v>
      </c>
      <c r="G30" s="52"/>
    </row>
    <row r="31" spans="1:7">
      <c r="A31" s="146" t="s">
        <v>126</v>
      </c>
      <c r="B31" s="147"/>
      <c r="C31" s="147"/>
      <c r="D31" s="147"/>
      <c r="E31" s="147"/>
      <c r="F31" s="13" t="e">
        <f>#REF!</f>
        <v>#REF!</v>
      </c>
      <c r="G31" s="52"/>
    </row>
    <row r="32" spans="1:7" ht="38.25" customHeight="1">
      <c r="A32" s="55" t="s">
        <v>417</v>
      </c>
      <c r="B32"/>
      <c r="C32" s="56" t="s">
        <v>128</v>
      </c>
      <c r="D32" s="17">
        <v>256.5</v>
      </c>
      <c r="E32" s="18">
        <f t="shared" si="0"/>
        <v>16580.16</v>
      </c>
      <c r="F32" s="13" t="e">
        <f>#REF!</f>
        <v>#REF!</v>
      </c>
      <c r="G32" s="52"/>
    </row>
    <row r="33" spans="1:7">
      <c r="A33" s="146" t="s">
        <v>129</v>
      </c>
      <c r="B33" s="147"/>
      <c r="C33" s="147"/>
      <c r="D33" s="147"/>
      <c r="E33" s="147"/>
      <c r="F33" s="13" t="e">
        <f>#REF!</f>
        <v>#REF!</v>
      </c>
      <c r="G33" s="52"/>
    </row>
    <row r="34" spans="1:7" ht="51.75" customHeight="1">
      <c r="A34" s="55" t="s">
        <v>130</v>
      </c>
      <c r="B34"/>
      <c r="C34" s="56" t="s">
        <v>131</v>
      </c>
      <c r="D34" s="17">
        <v>284.40000000000003</v>
      </c>
      <c r="E34" s="18">
        <f t="shared" si="0"/>
        <v>18383.616000000002</v>
      </c>
      <c r="F34" s="13" t="e">
        <f>#REF!</f>
        <v>#REF!</v>
      </c>
      <c r="G34" s="52"/>
    </row>
    <row r="35" spans="1:7">
      <c r="A35" s="146" t="s">
        <v>132</v>
      </c>
      <c r="B35" s="147"/>
      <c r="C35" s="147"/>
      <c r="D35" s="147"/>
      <c r="E35" s="147"/>
      <c r="F35" s="13" t="e">
        <f>#REF!</f>
        <v>#REF!</v>
      </c>
      <c r="G35" s="52"/>
    </row>
    <row r="36" spans="1:7" ht="33" customHeight="1">
      <c r="A36" s="55" t="s">
        <v>198</v>
      </c>
      <c r="B36" s="174"/>
      <c r="C36" s="40" t="s">
        <v>199</v>
      </c>
      <c r="D36" s="17">
        <v>139.5</v>
      </c>
      <c r="E36" s="18">
        <f t="shared" si="0"/>
        <v>9017.2800000000007</v>
      </c>
      <c r="F36" s="13" t="e">
        <f>#REF!</f>
        <v>#REF!</v>
      </c>
      <c r="G36" s="52"/>
    </row>
    <row r="37" spans="1:7" ht="25.5">
      <c r="A37" s="55" t="s">
        <v>200</v>
      </c>
      <c r="B37" s="175"/>
      <c r="C37" s="40" t="s">
        <v>201</v>
      </c>
      <c r="D37" s="17">
        <v>235.8</v>
      </c>
      <c r="E37" s="18">
        <f t="shared" si="0"/>
        <v>15242.112000000001</v>
      </c>
      <c r="F37" s="13" t="e">
        <f>#REF!</f>
        <v>#REF!</v>
      </c>
      <c r="G37" s="52"/>
    </row>
    <row r="38" spans="1:7">
      <c r="A38" s="146" t="s">
        <v>502</v>
      </c>
      <c r="B38" s="147"/>
      <c r="C38" s="147"/>
      <c r="D38" s="147"/>
      <c r="E38" s="147"/>
      <c r="F38" s="13"/>
      <c r="G38" s="52"/>
    </row>
    <row r="39" spans="1:7" ht="27" customHeight="1">
      <c r="A39" s="202" t="s">
        <v>507</v>
      </c>
      <c r="B39" s="203"/>
      <c r="C39" s="203"/>
      <c r="D39" s="203"/>
      <c r="E39" s="203"/>
      <c r="F39" s="13"/>
      <c r="G39" s="52"/>
    </row>
    <row r="40" spans="1:7" ht="165.75">
      <c r="A40" s="29" t="s">
        <v>446</v>
      </c>
      <c r="B40" s="68"/>
      <c r="C40" s="41" t="s">
        <v>503</v>
      </c>
      <c r="D40" s="17">
        <v>3236</v>
      </c>
      <c r="E40" s="18">
        <f>D40*($E$3+$E$3*1%)</f>
        <v>209175.04000000001</v>
      </c>
      <c r="F40" s="13"/>
      <c r="G40" s="52"/>
    </row>
    <row r="41" spans="1:7" ht="178.5">
      <c r="A41" s="29" t="s">
        <v>452</v>
      </c>
      <c r="B41" s="68"/>
      <c r="C41" s="41" t="s">
        <v>504</v>
      </c>
      <c r="D41" s="17">
        <v>6133</v>
      </c>
      <c r="E41" s="18">
        <f>D41*($E$3+$E$3*1%)</f>
        <v>396437.12</v>
      </c>
      <c r="F41" s="13"/>
      <c r="G41" s="52"/>
    </row>
    <row r="42" spans="1:7" ht="178.5">
      <c r="A42" s="29" t="s">
        <v>453</v>
      </c>
      <c r="B42" s="68"/>
      <c r="C42" s="41" t="s">
        <v>505</v>
      </c>
      <c r="D42" s="17">
        <v>11740</v>
      </c>
      <c r="E42" s="18">
        <f>D42*($E$3+$E$3*1%)</f>
        <v>758873.59999999998</v>
      </c>
      <c r="F42" s="13"/>
      <c r="G42" s="52"/>
    </row>
    <row r="43" spans="1:7" ht="165.75">
      <c r="A43" s="29" t="s">
        <v>454</v>
      </c>
      <c r="B43" s="68"/>
      <c r="C43" s="41" t="s">
        <v>506</v>
      </c>
      <c r="D43" s="17">
        <v>9015</v>
      </c>
      <c r="E43" s="18">
        <f>D43*($E$3+$E$3*1%)</f>
        <v>582729.6</v>
      </c>
      <c r="F43" s="13"/>
      <c r="G43" s="52"/>
    </row>
    <row r="44" spans="1:7">
      <c r="A44" s="146" t="s">
        <v>133</v>
      </c>
      <c r="B44" s="147"/>
      <c r="C44" s="147"/>
      <c r="D44" s="147"/>
      <c r="E44" s="147"/>
      <c r="F44" s="13" t="e">
        <f>#REF!</f>
        <v>#REF!</v>
      </c>
      <c r="G44" s="52"/>
    </row>
    <row r="45" spans="1:7">
      <c r="A45" s="29"/>
      <c r="B45" s="29"/>
      <c r="C45" s="56" t="s">
        <v>134</v>
      </c>
      <c r="D45" s="17">
        <v>44.1</v>
      </c>
      <c r="E45" s="18">
        <f t="shared" si="0"/>
        <v>2850.6240000000003</v>
      </c>
      <c r="F45" s="13" t="e">
        <f>#REF!</f>
        <v>#REF!</v>
      </c>
      <c r="G45" s="52"/>
    </row>
    <row r="46" spans="1:7">
      <c r="A46" s="55"/>
      <c r="B46" s="55"/>
      <c r="C46" s="56" t="s">
        <v>135</v>
      </c>
      <c r="D46" s="17">
        <v>86.4</v>
      </c>
      <c r="E46" s="18">
        <f t="shared" si="0"/>
        <v>5584.8960000000006</v>
      </c>
      <c r="F46" s="13" t="e">
        <f>#REF!</f>
        <v>#REF!</v>
      </c>
      <c r="G46" s="52"/>
    </row>
  </sheetData>
  <mergeCells count="12">
    <mergeCell ref="A1:E1"/>
    <mergeCell ref="A5:E5"/>
    <mergeCell ref="A2:D3"/>
    <mergeCell ref="A44:E44"/>
    <mergeCell ref="A35:E35"/>
    <mergeCell ref="A33:E33"/>
    <mergeCell ref="A31:E31"/>
    <mergeCell ref="A25:E25"/>
    <mergeCell ref="A18:E18"/>
    <mergeCell ref="B36:B37"/>
    <mergeCell ref="A38:E38"/>
    <mergeCell ref="A39:E39"/>
  </mergeCells>
  <pageMargins left="0.43307086614173229" right="0.43307086614173229" top="0.35433070866141736" bottom="0.35433070866141736" header="0.11811023622047245" footer="0.11811023622047245"/>
  <pageSetup paperSize="9" scale="56" orientation="portrait" r:id="rId1"/>
  <rowBreaks count="2" manualBreakCount="2">
    <brk id="24" max="4" man="1"/>
    <brk id="43" max="4" man="1"/>
  </rowBreaks>
  <colBreaks count="1" manualBreakCount="1">
    <brk id="5" min="1" max="4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F48"/>
  <sheetViews>
    <sheetView view="pageBreakPreview" zoomScaleNormal="100" zoomScaleSheetLayoutView="100" workbookViewId="0">
      <selection activeCell="A25" sqref="A25:D25"/>
    </sheetView>
  </sheetViews>
  <sheetFormatPr defaultColWidth="9.140625" defaultRowHeight="12.75"/>
  <cols>
    <col min="1" max="2" width="14.28515625" style="3" customWidth="1"/>
    <col min="3" max="3" width="84.28515625" style="12" customWidth="1"/>
    <col min="4" max="4" width="8.85546875" style="2" bestFit="1" customWidth="1"/>
    <col min="5" max="5" width="14.7109375" style="14" bestFit="1" customWidth="1"/>
    <col min="6" max="6" width="3" style="14" hidden="1" customWidth="1"/>
    <col min="7" max="10" width="7.5703125" style="12" customWidth="1"/>
    <col min="11" max="16384" width="9.140625" style="12"/>
  </cols>
  <sheetData>
    <row r="1" spans="1:6" ht="171.75" customHeight="1">
      <c r="A1" s="170" t="s">
        <v>730</v>
      </c>
      <c r="B1" s="170"/>
      <c r="C1" s="170"/>
      <c r="D1" s="170"/>
      <c r="E1" s="170"/>
    </row>
    <row r="2" spans="1:6" ht="38.25">
      <c r="A2" s="141" t="s">
        <v>326</v>
      </c>
      <c r="B2" s="141"/>
      <c r="C2" s="141"/>
      <c r="D2" s="141"/>
      <c r="E2" s="67" t="s">
        <v>331</v>
      </c>
      <c r="F2" s="13"/>
    </row>
    <row r="3" spans="1:6" ht="21" customHeight="1">
      <c r="A3" s="141"/>
      <c r="B3" s="141"/>
      <c r="C3" s="141"/>
      <c r="D3" s="141"/>
      <c r="E3" s="69">
        <v>64</v>
      </c>
      <c r="F3" s="13"/>
    </row>
    <row r="4" spans="1:6" ht="25.5">
      <c r="A4" s="29" t="s">
        <v>0</v>
      </c>
      <c r="B4" s="29" t="s">
        <v>384</v>
      </c>
      <c r="C4" s="29" t="s">
        <v>1</v>
      </c>
      <c r="D4" s="29" t="s">
        <v>337</v>
      </c>
      <c r="E4" s="29" t="s">
        <v>336</v>
      </c>
      <c r="F4" s="13"/>
    </row>
    <row r="5" spans="1:6" ht="16.5" customHeight="1">
      <c r="A5" s="166" t="s">
        <v>269</v>
      </c>
      <c r="B5" s="166"/>
      <c r="C5" s="166"/>
      <c r="D5" s="166"/>
      <c r="E5" s="166"/>
      <c r="F5" s="21"/>
    </row>
    <row r="6" spans="1:6" ht="25.5">
      <c r="A6" s="29" t="s">
        <v>319</v>
      </c>
      <c r="B6" s="148"/>
      <c r="C6" s="16" t="s">
        <v>320</v>
      </c>
      <c r="D6" s="38">
        <v>1040.4000000000001</v>
      </c>
      <c r="E6" s="18">
        <f t="shared" ref="E6:E24" si="0">D6*($E$3+$E$3*1%)</f>
        <v>67251.456000000006</v>
      </c>
      <c r="F6" s="13" t="e">
        <f>#REF!</f>
        <v>#REF!</v>
      </c>
    </row>
    <row r="7" spans="1:6" ht="51">
      <c r="A7" s="29" t="s">
        <v>282</v>
      </c>
      <c r="B7" s="148"/>
      <c r="C7" s="16" t="s">
        <v>284</v>
      </c>
      <c r="D7" s="38">
        <v>1300.5</v>
      </c>
      <c r="E7" s="18">
        <f t="shared" si="0"/>
        <v>84064.320000000007</v>
      </c>
      <c r="F7" s="13" t="e">
        <f>#REF!</f>
        <v>#REF!</v>
      </c>
    </row>
    <row r="8" spans="1:6" ht="25.5">
      <c r="A8" s="29" t="s">
        <v>267</v>
      </c>
      <c r="B8" s="148"/>
      <c r="C8" s="16" t="s">
        <v>283</v>
      </c>
      <c r="D8" s="38">
        <v>1723.8</v>
      </c>
      <c r="E8" s="18">
        <f t="shared" si="0"/>
        <v>111426.432</v>
      </c>
      <c r="F8" s="13" t="e">
        <f>#REF!</f>
        <v>#REF!</v>
      </c>
    </row>
    <row r="9" spans="1:6" ht="16.5" customHeight="1">
      <c r="A9" s="166" t="s">
        <v>258</v>
      </c>
      <c r="B9" s="166"/>
      <c r="C9" s="166"/>
      <c r="D9" s="166"/>
      <c r="E9" s="166"/>
      <c r="F9" s="13" t="e">
        <f>#REF!</f>
        <v>#REF!</v>
      </c>
    </row>
    <row r="10" spans="1:6" ht="44.25" customHeight="1">
      <c r="A10" s="37" t="s">
        <v>250</v>
      </c>
      <c r="B10" s="148"/>
      <c r="C10" s="41" t="s">
        <v>259</v>
      </c>
      <c r="D10" s="38">
        <v>571</v>
      </c>
      <c r="E10" s="18">
        <f t="shared" si="0"/>
        <v>36909.440000000002</v>
      </c>
      <c r="F10" s="13" t="e">
        <f>#REF!</f>
        <v>#REF!</v>
      </c>
    </row>
    <row r="11" spans="1:6" ht="45" customHeight="1">
      <c r="A11" s="29" t="s">
        <v>249</v>
      </c>
      <c r="B11" s="148"/>
      <c r="C11" s="41" t="s">
        <v>260</v>
      </c>
      <c r="D11" s="38">
        <v>575</v>
      </c>
      <c r="E11" s="18">
        <f t="shared" si="0"/>
        <v>37168</v>
      </c>
      <c r="F11" s="13" t="e">
        <f>#REF!</f>
        <v>#REF!</v>
      </c>
    </row>
    <row r="12" spans="1:6" ht="16.5" customHeight="1">
      <c r="A12" s="166" t="s">
        <v>270</v>
      </c>
      <c r="B12" s="166"/>
      <c r="C12" s="166"/>
      <c r="D12" s="166"/>
      <c r="E12" s="166"/>
      <c r="F12" s="13" t="e">
        <f>#REF!</f>
        <v>#REF!</v>
      </c>
    </row>
    <row r="13" spans="1:6" ht="38.25">
      <c r="A13" s="29" t="s">
        <v>263</v>
      </c>
      <c r="B13" s="148"/>
      <c r="C13" s="41" t="s">
        <v>264</v>
      </c>
      <c r="D13" s="38">
        <v>587.20176000000015</v>
      </c>
      <c r="E13" s="18">
        <f t="shared" si="0"/>
        <v>37956.721766400013</v>
      </c>
      <c r="F13" s="13" t="e">
        <f>#REF!</f>
        <v>#REF!</v>
      </c>
    </row>
    <row r="14" spans="1:6" ht="51">
      <c r="A14" s="29" t="s">
        <v>262</v>
      </c>
      <c r="B14" s="148"/>
      <c r="C14" s="41" t="s">
        <v>266</v>
      </c>
      <c r="D14" s="38">
        <v>587.20176000000015</v>
      </c>
      <c r="E14" s="18">
        <f t="shared" si="0"/>
        <v>37956.721766400013</v>
      </c>
      <c r="F14" s="13" t="e">
        <f>#REF!</f>
        <v>#REF!</v>
      </c>
    </row>
    <row r="15" spans="1:6" ht="88.5" customHeight="1">
      <c r="A15" s="29" t="s">
        <v>261</v>
      </c>
      <c r="B15" s="29"/>
      <c r="C15" s="41" t="s">
        <v>265</v>
      </c>
      <c r="D15" s="38">
        <v>1139.0299199999999</v>
      </c>
      <c r="E15" s="18">
        <f t="shared" si="0"/>
        <v>73626.894028800001</v>
      </c>
      <c r="F15" s="13" t="e">
        <f>#REF!</f>
        <v>#REF!</v>
      </c>
    </row>
    <row r="16" spans="1:6" ht="16.5" customHeight="1">
      <c r="A16" s="166" t="s">
        <v>256</v>
      </c>
      <c r="B16" s="166"/>
      <c r="C16" s="166"/>
      <c r="D16" s="166"/>
      <c r="E16" s="166"/>
      <c r="F16" s="13" t="e">
        <f>#REF!</f>
        <v>#REF!</v>
      </c>
    </row>
    <row r="17" spans="1:6" ht="41.25" customHeight="1">
      <c r="A17" s="29" t="s">
        <v>252</v>
      </c>
      <c r="B17" s="148"/>
      <c r="C17" s="41" t="s">
        <v>254</v>
      </c>
      <c r="D17" s="38">
        <v>570</v>
      </c>
      <c r="E17" s="18">
        <f t="shared" si="0"/>
        <v>36844.800000000003</v>
      </c>
      <c r="F17" s="13" t="e">
        <f>#REF!</f>
        <v>#REF!</v>
      </c>
    </row>
    <row r="18" spans="1:6" ht="40.5" customHeight="1">
      <c r="A18" s="29" t="s">
        <v>253</v>
      </c>
      <c r="B18" s="148"/>
      <c r="C18" s="41" t="s">
        <v>255</v>
      </c>
      <c r="D18" s="38">
        <v>570</v>
      </c>
      <c r="E18" s="18">
        <f t="shared" si="0"/>
        <v>36844.800000000003</v>
      </c>
      <c r="F18" s="13" t="e">
        <f>#REF!</f>
        <v>#REF!</v>
      </c>
    </row>
    <row r="19" spans="1:6" ht="16.5" customHeight="1">
      <c r="A19" s="166" t="s">
        <v>251</v>
      </c>
      <c r="B19" s="166"/>
      <c r="C19" s="166"/>
      <c r="D19" s="166"/>
      <c r="E19" s="166"/>
      <c r="F19" s="13" t="e">
        <f>#REF!</f>
        <v>#REF!</v>
      </c>
    </row>
    <row r="20" spans="1:6" ht="39" customHeight="1">
      <c r="A20" s="29" t="s">
        <v>329</v>
      </c>
      <c r="B20" s="148"/>
      <c r="C20" s="41" t="s">
        <v>368</v>
      </c>
      <c r="D20" s="38">
        <v>570</v>
      </c>
      <c r="E20" s="18">
        <f t="shared" si="0"/>
        <v>36844.800000000003</v>
      </c>
      <c r="F20" s="13" t="e">
        <f>#REF!</f>
        <v>#REF!</v>
      </c>
    </row>
    <row r="21" spans="1:6" ht="38.25" customHeight="1">
      <c r="A21" s="55" t="s">
        <v>127</v>
      </c>
      <c r="B21" s="148"/>
      <c r="C21" s="56" t="s">
        <v>128</v>
      </c>
      <c r="D21" s="38">
        <v>312.66399999999999</v>
      </c>
      <c r="E21" s="18">
        <f>D21*($E$3+$E$3*1%)</f>
        <v>20210.60096</v>
      </c>
      <c r="F21" s="13" t="e">
        <f>#REF!</f>
        <v>#REF!</v>
      </c>
    </row>
    <row r="22" spans="1:6">
      <c r="A22" s="166" t="s">
        <v>257</v>
      </c>
      <c r="B22" s="166"/>
      <c r="C22" s="166"/>
      <c r="D22" s="166"/>
      <c r="E22" s="166"/>
      <c r="F22" s="13" t="e">
        <f>#REF!</f>
        <v>#REF!</v>
      </c>
    </row>
    <row r="23" spans="1:6" ht="42.75" customHeight="1">
      <c r="A23" s="29" t="s">
        <v>246</v>
      </c>
      <c r="B23" s="148"/>
      <c r="C23" s="41" t="s">
        <v>268</v>
      </c>
      <c r="D23" s="38">
        <v>570</v>
      </c>
      <c r="E23" s="18">
        <f t="shared" si="0"/>
        <v>36844.800000000003</v>
      </c>
      <c r="F23" s="13" t="e">
        <f>#REF!</f>
        <v>#REF!</v>
      </c>
    </row>
    <row r="24" spans="1:6" ht="43.5" customHeight="1">
      <c r="A24" s="29" t="s">
        <v>247</v>
      </c>
      <c r="B24" s="148"/>
      <c r="C24" s="41" t="s">
        <v>248</v>
      </c>
      <c r="D24" s="38">
        <v>570</v>
      </c>
      <c r="E24" s="18">
        <f t="shared" si="0"/>
        <v>36844.800000000003</v>
      </c>
      <c r="F24" s="13"/>
    </row>
    <row r="25" spans="1:6">
      <c r="A25" s="184"/>
      <c r="B25" s="184"/>
      <c r="C25" s="184"/>
      <c r="D25" s="184"/>
      <c r="E25" s="34"/>
    </row>
    <row r="26" spans="1:6">
      <c r="A26" s="23"/>
      <c r="B26" s="23"/>
      <c r="C26" s="57"/>
      <c r="D26" s="14"/>
      <c r="E26" s="34"/>
    </row>
    <row r="27" spans="1:6">
      <c r="A27" s="23"/>
      <c r="B27" s="23"/>
      <c r="C27" s="57"/>
      <c r="D27" s="14"/>
      <c r="E27" s="34"/>
    </row>
    <row r="28" spans="1:6">
      <c r="A28" s="23"/>
      <c r="B28" s="23"/>
      <c r="C28" s="57"/>
      <c r="D28" s="14"/>
      <c r="E28" s="34"/>
    </row>
    <row r="29" spans="1:6">
      <c r="A29" s="23"/>
      <c r="B29" s="23"/>
      <c r="C29" s="57"/>
      <c r="D29" s="14"/>
      <c r="E29" s="34"/>
    </row>
    <row r="30" spans="1:6">
      <c r="A30" s="23"/>
      <c r="B30" s="23"/>
      <c r="C30" s="57"/>
      <c r="D30" s="14"/>
      <c r="E30" s="57"/>
    </row>
    <row r="31" spans="1:6">
      <c r="A31" s="23"/>
      <c r="B31" s="23"/>
      <c r="C31" s="57"/>
      <c r="D31" s="14"/>
      <c r="E31" s="34"/>
    </row>
    <row r="32" spans="1:6">
      <c r="A32" s="23"/>
      <c r="B32" s="23"/>
      <c r="C32" s="57"/>
      <c r="D32" s="14"/>
      <c r="E32" s="57"/>
    </row>
    <row r="33" spans="1:5">
      <c r="A33" s="23"/>
      <c r="B33" s="23"/>
      <c r="C33" s="57"/>
      <c r="D33" s="14"/>
      <c r="E33" s="34"/>
    </row>
    <row r="34" spans="1:5">
      <c r="A34" s="23"/>
      <c r="B34" s="23"/>
      <c r="C34" s="57"/>
      <c r="D34" s="14"/>
      <c r="E34" s="57"/>
    </row>
    <row r="35" spans="1:5">
      <c r="A35" s="23"/>
      <c r="B35" s="23"/>
      <c r="C35" s="57"/>
      <c r="D35" s="14"/>
      <c r="E35" s="34"/>
    </row>
    <row r="36" spans="1:5">
      <c r="A36" s="23"/>
      <c r="B36" s="23"/>
      <c r="C36" s="57"/>
      <c r="D36" s="14"/>
      <c r="E36" s="34"/>
    </row>
    <row r="37" spans="1:5">
      <c r="A37" s="23"/>
      <c r="B37" s="23"/>
      <c r="C37" s="57"/>
      <c r="D37" s="14"/>
      <c r="E37" s="34"/>
    </row>
    <row r="38" spans="1:5">
      <c r="A38" s="23"/>
      <c r="B38" s="23"/>
      <c r="C38" s="57"/>
      <c r="D38" s="14"/>
      <c r="E38" s="34"/>
    </row>
    <row r="39" spans="1:5">
      <c r="A39" s="23"/>
      <c r="B39" s="23"/>
      <c r="C39" s="57"/>
      <c r="D39" s="14"/>
      <c r="E39" s="34"/>
    </row>
    <row r="40" spans="1:5">
      <c r="A40" s="23"/>
      <c r="B40" s="23"/>
      <c r="C40" s="57"/>
      <c r="D40" s="14"/>
      <c r="E40" s="34"/>
    </row>
    <row r="41" spans="1:5">
      <c r="A41" s="23"/>
      <c r="B41" s="23"/>
      <c r="C41" s="57"/>
      <c r="D41" s="14"/>
      <c r="E41" s="34"/>
    </row>
    <row r="42" spans="1:5">
      <c r="A42" s="23"/>
      <c r="B42" s="23"/>
      <c r="C42" s="57"/>
      <c r="D42" s="14"/>
      <c r="E42" s="34"/>
    </row>
    <row r="43" spans="1:5">
      <c r="A43" s="23"/>
      <c r="B43" s="23"/>
      <c r="C43" s="57"/>
      <c r="D43" s="14"/>
      <c r="E43" s="34"/>
    </row>
    <row r="44" spans="1:5">
      <c r="A44" s="23"/>
      <c r="B44" s="23"/>
      <c r="C44" s="57"/>
      <c r="D44" s="14"/>
      <c r="E44" s="34"/>
    </row>
    <row r="45" spans="1:5">
      <c r="A45" s="23"/>
      <c r="B45" s="23"/>
      <c r="C45" s="57"/>
      <c r="D45" s="14"/>
      <c r="E45" s="57"/>
    </row>
    <row r="46" spans="1:5">
      <c r="A46" s="23"/>
      <c r="B46" s="23"/>
      <c r="C46" s="57"/>
      <c r="D46" s="14"/>
      <c r="E46" s="34"/>
    </row>
    <row r="47" spans="1:5">
      <c r="A47" s="23"/>
      <c r="B47" s="23"/>
      <c r="C47" s="57"/>
      <c r="D47" s="14"/>
      <c r="E47" s="34"/>
    </row>
    <row r="48" spans="1:5">
      <c r="E48" s="12"/>
    </row>
  </sheetData>
  <mergeCells count="15">
    <mergeCell ref="A1:E1"/>
    <mergeCell ref="A25:D25"/>
    <mergeCell ref="A2:D3"/>
    <mergeCell ref="A5:E5"/>
    <mergeCell ref="A9:E9"/>
    <mergeCell ref="A12:E12"/>
    <mergeCell ref="A16:E16"/>
    <mergeCell ref="A19:E19"/>
    <mergeCell ref="A22:E22"/>
    <mergeCell ref="B6:B8"/>
    <mergeCell ref="B10:B11"/>
    <mergeCell ref="B13:B14"/>
    <mergeCell ref="B17:B18"/>
    <mergeCell ref="B23:B24"/>
    <mergeCell ref="B20:B21"/>
  </mergeCells>
  <pageMargins left="0.7" right="0.7" top="0.75" bottom="0.75" header="0.3" footer="0.3"/>
  <pageSetup paperSize="9" scale="56" orientation="portrait" r:id="rId1"/>
  <colBreaks count="1" manualBreakCount="1">
    <brk id="5" min="1" max="2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44"/>
  <sheetViews>
    <sheetView view="pageBreakPreview" zoomScaleNormal="100" zoomScaleSheetLayoutView="100" workbookViewId="0">
      <selection activeCell="A17" sqref="A17:E17"/>
    </sheetView>
  </sheetViews>
  <sheetFormatPr defaultColWidth="9.140625" defaultRowHeight="12.75"/>
  <cols>
    <col min="1" max="1" width="14.28515625" style="50" customWidth="1"/>
    <col min="2" max="2" width="18" style="50" customWidth="1"/>
    <col min="3" max="3" width="84.28515625" style="50" customWidth="1"/>
    <col min="4" max="4" width="7.85546875" style="50" bestFit="1" customWidth="1"/>
    <col min="5" max="5" width="13.42578125" style="14" bestFit="1" customWidth="1"/>
    <col min="6" max="6" width="2.7109375" style="14" hidden="1" customWidth="1"/>
    <col min="7" max="16384" width="9.140625" style="50"/>
  </cols>
  <sheetData>
    <row r="1" spans="1:6" ht="171" customHeight="1">
      <c r="A1" s="170" t="s">
        <v>731</v>
      </c>
      <c r="B1" s="204"/>
      <c r="C1" s="204"/>
      <c r="D1" s="204"/>
      <c r="E1" s="204"/>
    </row>
    <row r="2" spans="1:6" ht="38.25">
      <c r="A2" s="162" t="s">
        <v>324</v>
      </c>
      <c r="B2" s="163"/>
      <c r="C2" s="163"/>
      <c r="D2" s="163"/>
      <c r="E2" s="67" t="s">
        <v>331</v>
      </c>
      <c r="F2" s="13"/>
    </row>
    <row r="3" spans="1:6" ht="21" customHeight="1">
      <c r="A3" s="164"/>
      <c r="B3" s="165"/>
      <c r="C3" s="165"/>
      <c r="D3" s="165"/>
      <c r="E3" s="69">
        <v>64</v>
      </c>
      <c r="F3" s="13"/>
    </row>
    <row r="4" spans="1:6" s="49" customFormat="1" ht="25.5">
      <c r="A4" s="43" t="s">
        <v>0</v>
      </c>
      <c r="B4" s="43" t="s">
        <v>384</v>
      </c>
      <c r="C4" s="43" t="s">
        <v>1</v>
      </c>
      <c r="D4" s="43" t="s">
        <v>337</v>
      </c>
      <c r="E4" s="29" t="s">
        <v>336</v>
      </c>
      <c r="F4" s="13"/>
    </row>
    <row r="5" spans="1:6">
      <c r="A5" s="146" t="s">
        <v>433</v>
      </c>
      <c r="B5" s="147"/>
      <c r="C5" s="147"/>
      <c r="D5" s="147"/>
      <c r="E5" s="147"/>
      <c r="F5" s="205"/>
    </row>
    <row r="6" spans="1:6" ht="48.75" customHeight="1">
      <c r="A6" s="29" t="s">
        <v>204</v>
      </c>
      <c r="B6" s="68"/>
      <c r="C6" s="16" t="s">
        <v>205</v>
      </c>
      <c r="D6" s="17">
        <v>142.80000000000001</v>
      </c>
      <c r="E6" s="18">
        <f t="shared" ref="E6:E16" si="0">D6*($E$3+$E$3*1%)</f>
        <v>9230.5920000000006</v>
      </c>
      <c r="F6" s="13" t="e">
        <f>#REF!</f>
        <v>#REF!</v>
      </c>
    </row>
    <row r="7" spans="1:6" ht="81" customHeight="1">
      <c r="A7" s="29" t="s">
        <v>73</v>
      </c>
      <c r="B7" s="68"/>
      <c r="C7" s="16" t="s">
        <v>206</v>
      </c>
      <c r="D7" s="17">
        <v>209.1</v>
      </c>
      <c r="E7" s="18">
        <f t="shared" si="0"/>
        <v>13516.224</v>
      </c>
      <c r="F7" s="13" t="e">
        <f>#REF!</f>
        <v>#REF!</v>
      </c>
    </row>
    <row r="8" spans="1:6" ht="108" customHeight="1">
      <c r="A8" s="29" t="s">
        <v>74</v>
      </c>
      <c r="B8" s="68"/>
      <c r="C8" s="16" t="s">
        <v>207</v>
      </c>
      <c r="D8" s="17">
        <v>324.36</v>
      </c>
      <c r="E8" s="18">
        <f t="shared" si="0"/>
        <v>20966.630400000002</v>
      </c>
      <c r="F8" s="13" t="e">
        <f>#REF!</f>
        <v>#REF!</v>
      </c>
    </row>
    <row r="9" spans="1:6" ht="114" customHeight="1">
      <c r="A9" s="29" t="s">
        <v>145</v>
      </c>
      <c r="B9" s="68"/>
      <c r="C9" s="16" t="s">
        <v>294</v>
      </c>
      <c r="D9" s="17">
        <v>437.58</v>
      </c>
      <c r="E9" s="18">
        <f t="shared" si="0"/>
        <v>28285.171200000001</v>
      </c>
      <c r="F9" s="13" t="e">
        <f>#REF!</f>
        <v>#REF!</v>
      </c>
    </row>
    <row r="10" spans="1:6" ht="114" customHeight="1">
      <c r="A10" s="29" t="s">
        <v>75</v>
      </c>
      <c r="B10" s="68"/>
      <c r="C10" s="16" t="s">
        <v>32</v>
      </c>
      <c r="D10" s="17">
        <v>756.84</v>
      </c>
      <c r="E10" s="18">
        <f t="shared" si="0"/>
        <v>48922.137600000002</v>
      </c>
      <c r="F10" s="13" t="e">
        <f>#REF!</f>
        <v>#REF!</v>
      </c>
    </row>
    <row r="11" spans="1:6" ht="114" customHeight="1">
      <c r="A11" s="29" t="s">
        <v>292</v>
      </c>
      <c r="B11" s="68"/>
      <c r="C11" s="16" t="s">
        <v>293</v>
      </c>
      <c r="D11" s="17">
        <v>625.26</v>
      </c>
      <c r="E11" s="18">
        <f t="shared" si="0"/>
        <v>40416.806400000001</v>
      </c>
      <c r="F11" s="13" t="e">
        <f>#REF!</f>
        <v>#REF!</v>
      </c>
    </row>
    <row r="12" spans="1:6" ht="114" customHeight="1">
      <c r="A12" s="29" t="s">
        <v>415</v>
      </c>
      <c r="B12" s="68"/>
      <c r="C12" s="16" t="s">
        <v>150</v>
      </c>
      <c r="D12" s="17">
        <v>859.86</v>
      </c>
      <c r="E12" s="18">
        <f t="shared" si="0"/>
        <v>55581.350400000003</v>
      </c>
      <c r="F12" s="13" t="e">
        <f>#REF!</f>
        <v>#REF!</v>
      </c>
    </row>
    <row r="13" spans="1:6" ht="114" customHeight="1">
      <c r="A13" s="29" t="s">
        <v>76</v>
      </c>
      <c r="B13" s="68"/>
      <c r="C13" s="16" t="s">
        <v>31</v>
      </c>
      <c r="D13" s="17">
        <v>1186.26</v>
      </c>
      <c r="E13" s="18">
        <f t="shared" si="0"/>
        <v>76679.846399999995</v>
      </c>
      <c r="F13" s="13" t="e">
        <f>#REF!</f>
        <v>#REF!</v>
      </c>
    </row>
    <row r="14" spans="1:6" ht="114" customHeight="1">
      <c r="A14" s="29" t="s">
        <v>77</v>
      </c>
      <c r="B14" s="68"/>
      <c r="C14" s="16" t="s">
        <v>45</v>
      </c>
      <c r="D14" s="17">
        <v>1822.74</v>
      </c>
      <c r="E14" s="18">
        <f t="shared" si="0"/>
        <v>117821.9136</v>
      </c>
      <c r="F14" s="13" t="e">
        <f>#REF!</f>
        <v>#REF!</v>
      </c>
    </row>
    <row r="15" spans="1:6" ht="114" customHeight="1">
      <c r="A15" s="29" t="s">
        <v>146</v>
      </c>
      <c r="B15" s="68"/>
      <c r="C15" s="16" t="s">
        <v>151</v>
      </c>
      <c r="D15" s="17">
        <v>1486.14</v>
      </c>
      <c r="E15" s="18">
        <f t="shared" si="0"/>
        <v>96064.089600000007</v>
      </c>
      <c r="F15" s="13" t="e">
        <f>#REF!</f>
        <v>#REF!</v>
      </c>
    </row>
    <row r="16" spans="1:6">
      <c r="A16" s="51"/>
      <c r="B16" s="51"/>
      <c r="C16" s="16" t="s">
        <v>23</v>
      </c>
      <c r="D16" s="17">
        <v>70.38</v>
      </c>
      <c r="E16" s="18">
        <f t="shared" si="0"/>
        <v>4549.3631999999998</v>
      </c>
      <c r="F16" s="13" t="e">
        <f>#REF!</f>
        <v>#REF!</v>
      </c>
    </row>
    <row r="17" spans="1:5">
      <c r="A17" s="184"/>
      <c r="B17" s="184"/>
      <c r="C17" s="184"/>
      <c r="D17" s="184"/>
      <c r="E17" s="34"/>
    </row>
    <row r="18" spans="1:5">
      <c r="A18" s="184"/>
      <c r="B18" s="184"/>
      <c r="C18" s="184"/>
      <c r="D18" s="184"/>
      <c r="E18" s="34"/>
    </row>
    <row r="19" spans="1:5">
      <c r="E19" s="34"/>
    </row>
    <row r="20" spans="1:5">
      <c r="E20" s="34"/>
    </row>
    <row r="21" spans="1:5">
      <c r="E21" s="34"/>
    </row>
    <row r="22" spans="1:5">
      <c r="E22" s="34"/>
    </row>
    <row r="23" spans="1:5">
      <c r="E23" s="34"/>
    </row>
    <row r="24" spans="1:5">
      <c r="E24" s="34"/>
    </row>
    <row r="25" spans="1:5">
      <c r="E25" s="50"/>
    </row>
    <row r="26" spans="1:5">
      <c r="E26" s="34"/>
    </row>
    <row r="27" spans="1:5">
      <c r="E27" s="34"/>
    </row>
    <row r="28" spans="1:5">
      <c r="E28" s="34"/>
    </row>
    <row r="29" spans="1:5">
      <c r="E29" s="34"/>
    </row>
    <row r="30" spans="1:5">
      <c r="E30" s="34"/>
    </row>
    <row r="31" spans="1:5">
      <c r="E31" s="34"/>
    </row>
    <row r="32" spans="1:5">
      <c r="E32" s="34"/>
    </row>
    <row r="33" spans="5:5">
      <c r="E33" s="34"/>
    </row>
    <row r="34" spans="5:5">
      <c r="E34" s="34"/>
    </row>
    <row r="35" spans="5:5">
      <c r="E35" s="34"/>
    </row>
    <row r="36" spans="5:5">
      <c r="E36" s="34"/>
    </row>
    <row r="37" spans="5:5">
      <c r="E37" s="34"/>
    </row>
    <row r="38" spans="5:5">
      <c r="E38" s="34"/>
    </row>
    <row r="39" spans="5:5">
      <c r="E39" s="34"/>
    </row>
    <row r="40" spans="5:5">
      <c r="E40" s="34"/>
    </row>
    <row r="41" spans="5:5">
      <c r="E41" s="34"/>
    </row>
    <row r="42" spans="5:5">
      <c r="E42" s="34"/>
    </row>
    <row r="43" spans="5:5">
      <c r="E43" s="34"/>
    </row>
    <row r="44" spans="5:5">
      <c r="E44" s="34"/>
    </row>
  </sheetData>
  <mergeCells count="5">
    <mergeCell ref="A1:E1"/>
    <mergeCell ref="A17:D17"/>
    <mergeCell ref="A18:D18"/>
    <mergeCell ref="A2:D3"/>
    <mergeCell ref="A5:F5"/>
  </mergeCells>
  <pageMargins left="0.43307086614173229" right="0.39370078740157483" top="0.31496062992125984" bottom="0.19685039370078741" header="0" footer="0"/>
  <pageSetup paperSize="9" scale="60" orientation="portrait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Новинки</vt:lpstr>
      <vt:lpstr>Подъемники</vt:lpstr>
      <vt:lpstr>Шиномонтаж</vt:lpstr>
      <vt:lpstr>ОСК</vt:lpstr>
      <vt:lpstr>Гидравлика</vt:lpstr>
      <vt:lpstr>Сварка</vt:lpstr>
      <vt:lpstr>Маслозамена</vt:lpstr>
      <vt:lpstr>Диагностика</vt:lpstr>
      <vt:lpstr>IR-сушки</vt:lpstr>
      <vt:lpstr>ПЗУ</vt:lpstr>
      <vt:lpstr>Новинка! Вытяжки</vt:lpstr>
      <vt:lpstr>Стапели</vt:lpstr>
      <vt:lpstr>Мебель</vt:lpstr>
      <vt:lpstr>Ав-ые системы</vt:lpstr>
      <vt:lpstr>Ручной подсчет</vt:lpstr>
      <vt:lpstr>'IR-сушки'!Область_печати</vt:lpstr>
      <vt:lpstr>'Ав-ые системы'!Область_печати</vt:lpstr>
      <vt:lpstr>Гидравлика!Область_печати</vt:lpstr>
      <vt:lpstr>Диагностика!Область_печати</vt:lpstr>
      <vt:lpstr>Маслозамена!Область_печати</vt:lpstr>
      <vt:lpstr>Мебель!Область_печати</vt:lpstr>
      <vt:lpstr>'Новинка! Вытяжки'!Область_печати</vt:lpstr>
      <vt:lpstr>Новинки!Область_печати</vt:lpstr>
      <vt:lpstr>ОСК!Область_печати</vt:lpstr>
      <vt:lpstr>ПЗУ!Область_печати</vt:lpstr>
      <vt:lpstr>'Ручной подсчет'!Область_печати</vt:lpstr>
      <vt:lpstr>Сварка!Область_печати</vt:lpstr>
      <vt:lpstr>Стапели!Область_печати</vt:lpstr>
      <vt:lpstr>Шиномонтаж!Область_печати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ATIS || Прайс-лист. Цены на подъемники А440H, WB70, ZX0801C. Стоимость споттеры, компрессоры, окрасочно-сушильные камры. Продажа оборудования производства завода-изготовителя, производитель АТИС, Китай. Дилер ГКНТ. Поставка Россия, Казахстан</dc:title>
  <dc:subject>ATIS || Прайс-лист. Цены на подъемники А440H, WB70, ZX0801C. Стоимость споттеры, компрессоры, окрасочно-сушильные камры. Продажа оборудования производства завода-изготовителя, производитель АТИС, Китай. Дилер ГКНТ. Поставка Россия, Казахстан</dc:subject>
  <dc:creator>https://atis.nt-rt.ru</dc:creator>
  <cp:lastModifiedBy>Алексей Саркеев</cp:lastModifiedBy>
  <cp:lastPrinted>2019-08-22T05:45:18Z</cp:lastPrinted>
  <dcterms:created xsi:type="dcterms:W3CDTF">2008-01-08T09:38:15Z</dcterms:created>
  <dcterms:modified xsi:type="dcterms:W3CDTF">2019-08-25T06:36:00Z</dcterms:modified>
</cp:coreProperties>
</file>